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7485" activeTab="0"/>
  </bookViews>
  <sheets>
    <sheet name="PL BÁO CÁO" sheetId="1" r:id="rId1"/>
  </sheets>
  <externalReferences>
    <externalReference r:id="rId4"/>
  </externalReference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a" localSheetId="0" hidden="1">{"'Sheet1'!$L$16"}</definedName>
    <definedName name="a" hidden="1">{"'Sheet1'!$L$16"}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hung">66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am">78000</definedName>
    <definedName name="data">#REF!</definedName>
    <definedName name="dđ" localSheetId="0" hidden="1">{"'Sheet1'!$L$16"}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_BTN">#REF!</definedName>
    <definedName name="GTNT1">#REF!</definedName>
    <definedName name="GTNT2">#REF!</definedName>
    <definedName name="h" localSheetId="0" hidden="1">{"'Sheet1'!$L$16"}</definedName>
    <definedName name="h" hidden="1">{"'Sheet1'!$L$16"}</definedName>
    <definedName name="hoc">55000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DLAB_COST">#REF!</definedName>
    <definedName name="INDMANP">#REF!</definedName>
    <definedName name="khac">2</definedName>
    <definedName name="kie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PRINT_AREA_MI">#REF!</definedName>
    <definedName name="_xlnm.Print_Titles" localSheetId="0">'PL BÁO CÁO'!$3:$4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heet1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hue">6</definedName>
    <definedName name="Tien">#REF!</definedName>
    <definedName name="Tonghop">#REF!</definedName>
    <definedName name="Tra_don_gia_KS">#REF!</definedName>
    <definedName name="ty_le_BTN">#REF!</definedName>
    <definedName name="VARIINST">#REF!</definedName>
    <definedName name="VARIPURC">#REF!</definedName>
    <definedName name="vat">5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<sst xmlns="http://schemas.openxmlformats.org/spreadsheetml/2006/main" count="102" uniqueCount="67">
  <si>
    <t>STT</t>
  </si>
  <si>
    <t>So sánh (%)</t>
  </si>
  <si>
    <t>Đơn vị</t>
  </si>
  <si>
    <t>Tỷ đồng</t>
  </si>
  <si>
    <t>CHỈ TIÊU</t>
  </si>
  <si>
    <t xml:space="preserve">  - Điện sản xuất</t>
  </si>
  <si>
    <t xml:space="preserve">  - Điện thương phẩm</t>
  </si>
  <si>
    <t>Kế hoạch</t>
  </si>
  <si>
    <t>Ước thực hiện cả năm</t>
  </si>
  <si>
    <t>CHỈ TIÊU VỀ SẢN XUẤT CÔNG NGHIỆP - THƯƠNG MẠI - XUẤT NHẬP KHẨU</t>
  </si>
  <si>
    <t xml:space="preserve">  - Xi măng</t>
  </si>
  <si>
    <t xml:space="preserve">  - Thiết bị ngoại vi</t>
  </si>
  <si>
    <t xml:space="preserve">  - Mạch điện tích hợp</t>
  </si>
  <si>
    <t xml:space="preserve">  - Phân bón các loại</t>
  </si>
  <si>
    <t xml:space="preserve"> - Gạch xây dựng không nung</t>
  </si>
  <si>
    <t xml:space="preserve">  - Giấy và sản phẩm từ giấy các loại</t>
  </si>
  <si>
    <t xml:space="preserve">  - Bao bì bằng chất dẻo các loại</t>
  </si>
  <si>
    <t xml:space="preserve">  - Sản phẩm may mặc</t>
  </si>
  <si>
    <t xml:space="preserve">  - Nước máy thương phẩm</t>
  </si>
  <si>
    <t>I</t>
  </si>
  <si>
    <t>Công nghiệp</t>
  </si>
  <si>
    <t xml:space="preserve">Chỉ số sản xuất công nghiệp (IIP) </t>
  </si>
  <si>
    <t>%</t>
  </si>
  <si>
    <t>- Công nghiệp khai khoáng</t>
  </si>
  <si>
    <t>- Công nghiệp chế biến, chế tạo</t>
  </si>
  <si>
    <t>- Sản xuất và phân phối điện, khí đốt, nước</t>
  </si>
  <si>
    <t>- Cung cấp nước, quản lý và xử lý rác thải, nước thải</t>
  </si>
  <si>
    <t>Giá trị sản xuất (giá SS 2010)</t>
  </si>
  <si>
    <t>Theo thành phần kinh tế</t>
  </si>
  <si>
    <t xml:space="preserve"> + Khu vực nhà nước</t>
  </si>
  <si>
    <t xml:space="preserve"> + Khu vực ngoài nhà nước</t>
  </si>
  <si>
    <t xml:space="preserve"> + Khu vực có vốn đầu tư nước ngoài</t>
  </si>
  <si>
    <t>Chia theo ngành</t>
  </si>
  <si>
    <t>+ Công nghiệp khai thác</t>
  </si>
  <si>
    <t>+ Công nghiệp chế biến</t>
  </si>
  <si>
    <t>+ Sản xuất và phân phối điện, khí đốt, nước</t>
  </si>
  <si>
    <t>+ Cung cấp nước, quản lý và xử lý rác thải, nước thải</t>
  </si>
  <si>
    <t>Giá trị sản xuất (giá HH)</t>
  </si>
  <si>
    <t>a)</t>
  </si>
  <si>
    <t xml:space="preserve"> + Khu vực có vốn đầu tư NN</t>
  </si>
  <si>
    <t>b)</t>
  </si>
  <si>
    <t/>
  </si>
  <si>
    <t>Sản lượng một số sản phẩm công nghiệp chủ yếu</t>
  </si>
  <si>
    <r>
      <t>10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tấn</t>
    </r>
  </si>
  <si>
    <r>
      <t>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 xml:space="preserve"> viên</t>
    </r>
  </si>
  <si>
    <r>
      <t>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>Kw/h</t>
    </r>
  </si>
  <si>
    <r>
      <t>10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3</t>
    </r>
  </si>
  <si>
    <t>II</t>
  </si>
  <si>
    <t>DỊCH VỤ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</si>
  <si>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</si>
  <si>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</si>
  <si>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</si>
  <si>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</si>
  <si>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tấn</t>
    </r>
  </si>
  <si>
    <r>
      <t>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 xml:space="preserve"> cái</t>
    </r>
  </si>
  <si>
    <r>
      <t>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 xml:space="preserve"> chiếc</t>
    </r>
  </si>
  <si>
    <r>
      <t>10</t>
    </r>
    <r>
      <rPr>
        <vertAlign val="superscript"/>
        <sz val="13"/>
        <rFont val="Times New Roman"/>
        <family val="1"/>
      </rPr>
      <t>6</t>
    </r>
    <r>
      <rPr>
        <sz val="13"/>
        <rFont val="Times New Roman"/>
        <family val="1"/>
      </rPr>
      <t xml:space="preserve"> SP</t>
    </r>
  </si>
  <si>
    <t>Kế hoạch năm 2021</t>
  </si>
  <si>
    <t>Năm 2020</t>
  </si>
  <si>
    <t>ƯTH 2020 so với KH</t>
  </si>
  <si>
    <t>KH 2021/ ƯTH 2020</t>
  </si>
  <si>
    <t>Thực hiện năm 2019</t>
  </si>
  <si>
    <t>ƯTH 2020/TH 2019</t>
  </si>
  <si>
    <t>130,7</t>
  </si>
  <si>
    <t>- Tổng mức bán lẻ hàng hóa</t>
  </si>
  <si>
    <t>- Doanh thu dịch vụ</t>
  </si>
  <si>
    <t xml:space="preserve"> (Kèm theo Báo cáo số:        /BC-SCT ngày      tháng 11 năm 2020 của Sở Công Thương Bắc Giang)</t>
  </si>
</sst>
</file>

<file path=xl/styles.xml><?xml version="1.0" encoding="utf-8"?>
<styleSheet xmlns="http://schemas.openxmlformats.org/spreadsheetml/2006/main">
  <numFmts count="5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0.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\&quot;#,##0.00;[Red]\-&quot;\&quot;#,##0.00"/>
    <numFmt numFmtId="192" formatCode="&quot;\&quot;#,##0;[Red]&quot;\&quot;\-#,##0"/>
    <numFmt numFmtId="193" formatCode="&quot;\&quot;#,##0.00;[Red]&quot;\&quot;\-#,##0.00"/>
    <numFmt numFmtId="194" formatCode="\$#,##0\ ;\(\$#,##0\)"/>
    <numFmt numFmtId="195" formatCode="0.000%"/>
    <numFmt numFmtId="196" formatCode="#,##0\ &quot;þ&quot;;[Red]\-#,##0\ &quot;þ&quot;"/>
    <numFmt numFmtId="197" formatCode="_-* #,##0.00\ _V_N_D_-;\-* #,##0.00\ _V_N_D_-;_-* &quot;-&quot;??\ _V_N_D_-;_-@_-"/>
    <numFmt numFmtId="198" formatCode="&quot;VND&quot;#,##0_);[Red]\(&quot;VND&quot;#,##0\)"/>
    <numFmt numFmtId="199" formatCode="_-&quot;€&quot;* #,##0_-;\-&quot;€&quot;* #,##0_-;_-&quot;€&quot;* &quot;-&quot;_-;_-@_-"/>
    <numFmt numFmtId="200" formatCode="#,##0\ &quot;€&quot;;[Red]\-#,##0\ &quot;€&quot;"/>
    <numFmt numFmtId="201" formatCode="_-&quot;€&quot;* #,##0.00_-;\-&quot;€&quot;* #,##0.00_-;_-&quot;€&quot;* &quot;-&quot;??_-;_-@_-"/>
    <numFmt numFmtId="202" formatCode="#,##0.000"/>
    <numFmt numFmtId="203" formatCode="#,##0;[Red]#,##0"/>
    <numFmt numFmtId="204" formatCode="#,##0.000000"/>
    <numFmt numFmtId="205" formatCode="_(* #,##0.0_);_(* \(#,##0.0\);_(* &quot;-&quot;?_);_(@_)"/>
    <numFmt numFmtId="206" formatCode="00.000"/>
    <numFmt numFmtId="207" formatCode="&quot;?&quot;#,##0;&quot;?&quot;\-#,##0"/>
    <numFmt numFmtId="208" formatCode="_-* #,##0.00\ _€_-;\-* #,##0.00\ _€_-;_-* &quot;-&quot;??\ _€_-;_-@_-"/>
    <numFmt numFmtId="209" formatCode="_-* #,##0.0\ _€_-;\-* #,##0.0\ _€_-;_-* &quot;-&quot;??\ _€_-;_-@_-"/>
    <numFmt numFmtId="210" formatCode="_-* #,##0\ _€_-;\-* #,##0\ _€_-;_-* &quot;-&quot;??\ _€_-;_-@_-"/>
    <numFmt numFmtId="211" formatCode="0.00000"/>
  </numFmts>
  <fonts count="94">
    <font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3"/>
      <color indexed="8"/>
      <name val="Times New Roman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2"/>
      <name val="¹UAAA¼"/>
      <family val="3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8"/>
      <name val="Arial"/>
      <family val="2"/>
    </font>
    <font>
      <u val="single"/>
      <sz val="10.5"/>
      <color indexed="12"/>
      <name val="VnTim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FF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207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188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76" fillId="3" borderId="0" applyNumberFormat="0" applyBorder="0" applyAlignment="0" applyProtection="0"/>
    <xf numFmtId="0" fontId="39" fillId="4" borderId="0" applyNumberFormat="0" applyBorder="0" applyAlignment="0" applyProtection="0"/>
    <xf numFmtId="0" fontId="76" fillId="5" borderId="0" applyNumberFormat="0" applyBorder="0" applyAlignment="0" applyProtection="0"/>
    <xf numFmtId="0" fontId="39" fillId="6" borderId="0" applyNumberFormat="0" applyBorder="0" applyAlignment="0" applyProtection="0"/>
    <xf numFmtId="0" fontId="76" fillId="7" borderId="0" applyNumberFormat="0" applyBorder="0" applyAlignment="0" applyProtection="0"/>
    <xf numFmtId="0" fontId="39" fillId="8" borderId="0" applyNumberFormat="0" applyBorder="0" applyAlignment="0" applyProtection="0"/>
    <xf numFmtId="0" fontId="76" fillId="9" borderId="0" applyNumberFormat="0" applyBorder="0" applyAlignment="0" applyProtection="0"/>
    <xf numFmtId="0" fontId="39" fillId="10" borderId="0" applyNumberFormat="0" applyBorder="0" applyAlignment="0" applyProtection="0"/>
    <xf numFmtId="0" fontId="76" fillId="11" borderId="0" applyNumberFormat="0" applyBorder="0" applyAlignment="0" applyProtection="0"/>
    <xf numFmtId="0" fontId="39" fillId="12" borderId="0" applyNumberFormat="0" applyBorder="0" applyAlignment="0" applyProtection="0"/>
    <xf numFmtId="0" fontId="76" fillId="13" borderId="0" applyNumberFormat="0" applyBorder="0" applyAlignment="0" applyProtection="0"/>
    <xf numFmtId="0" fontId="39" fillId="14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76" fillId="15" borderId="0" applyNumberFormat="0" applyBorder="0" applyAlignment="0" applyProtection="0"/>
    <xf numFmtId="0" fontId="39" fillId="16" borderId="0" applyNumberFormat="0" applyBorder="0" applyAlignment="0" applyProtection="0"/>
    <xf numFmtId="0" fontId="76" fillId="17" borderId="0" applyNumberFormat="0" applyBorder="0" applyAlignment="0" applyProtection="0"/>
    <xf numFmtId="0" fontId="39" fillId="18" borderId="0" applyNumberFormat="0" applyBorder="0" applyAlignment="0" applyProtection="0"/>
    <xf numFmtId="0" fontId="76" fillId="19" borderId="0" applyNumberFormat="0" applyBorder="0" applyAlignment="0" applyProtection="0"/>
    <xf numFmtId="0" fontId="39" fillId="20" borderId="0" applyNumberFormat="0" applyBorder="0" applyAlignment="0" applyProtection="0"/>
    <xf numFmtId="0" fontId="76" fillId="21" borderId="0" applyNumberFormat="0" applyBorder="0" applyAlignment="0" applyProtection="0"/>
    <xf numFmtId="0" fontId="39" fillId="10" borderId="0" applyNumberFormat="0" applyBorder="0" applyAlignment="0" applyProtection="0"/>
    <xf numFmtId="0" fontId="76" fillId="22" borderId="0" applyNumberFormat="0" applyBorder="0" applyAlignment="0" applyProtection="0"/>
    <xf numFmtId="0" fontId="39" fillId="16" borderId="0" applyNumberFormat="0" applyBorder="0" applyAlignment="0" applyProtection="0"/>
    <xf numFmtId="0" fontId="76" fillId="23" borderId="0" applyNumberFormat="0" applyBorder="0" applyAlignment="0" applyProtection="0"/>
    <xf numFmtId="0" fontId="39" fillId="24" borderId="0" applyNumberFormat="0" applyBorder="0" applyAlignment="0" applyProtection="0"/>
    <xf numFmtId="182" fontId="19" fillId="0" borderId="1" applyNumberFormat="0" applyFont="0" applyBorder="0" applyAlignment="0">
      <protection/>
    </xf>
    <xf numFmtId="0" fontId="77" fillId="25" borderId="0" applyNumberFormat="0" applyBorder="0" applyAlignment="0" applyProtection="0"/>
    <xf numFmtId="0" fontId="40" fillId="26" borderId="0" applyNumberFormat="0" applyBorder="0" applyAlignment="0" applyProtection="0"/>
    <xf numFmtId="0" fontId="77" fillId="27" borderId="0" applyNumberFormat="0" applyBorder="0" applyAlignment="0" applyProtection="0"/>
    <xf numFmtId="0" fontId="40" fillId="18" borderId="0" applyNumberFormat="0" applyBorder="0" applyAlignment="0" applyProtection="0"/>
    <xf numFmtId="0" fontId="77" fillId="28" borderId="0" applyNumberFormat="0" applyBorder="0" applyAlignment="0" applyProtection="0"/>
    <xf numFmtId="0" fontId="40" fillId="20" borderId="0" applyNumberFormat="0" applyBorder="0" applyAlignment="0" applyProtection="0"/>
    <xf numFmtId="0" fontId="77" fillId="29" borderId="0" applyNumberFormat="0" applyBorder="0" applyAlignment="0" applyProtection="0"/>
    <xf numFmtId="0" fontId="40" fillId="30" borderId="0" applyNumberFormat="0" applyBorder="0" applyAlignment="0" applyProtection="0"/>
    <xf numFmtId="0" fontId="77" fillId="31" borderId="0" applyNumberFormat="0" applyBorder="0" applyAlignment="0" applyProtection="0"/>
    <xf numFmtId="0" fontId="40" fillId="32" borderId="0" applyNumberFormat="0" applyBorder="0" applyAlignment="0" applyProtection="0"/>
    <xf numFmtId="0" fontId="77" fillId="33" borderId="0" applyNumberFormat="0" applyBorder="0" applyAlignment="0" applyProtection="0"/>
    <xf numFmtId="0" fontId="40" fillId="34" borderId="0" applyNumberFormat="0" applyBorder="0" applyAlignment="0" applyProtection="0"/>
    <xf numFmtId="0" fontId="77" fillId="35" borderId="0" applyNumberFormat="0" applyBorder="0" applyAlignment="0" applyProtection="0"/>
    <xf numFmtId="0" fontId="40" fillId="36" borderId="0" applyNumberFormat="0" applyBorder="0" applyAlignment="0" applyProtection="0"/>
    <xf numFmtId="0" fontId="77" fillId="37" borderId="0" applyNumberFormat="0" applyBorder="0" applyAlignment="0" applyProtection="0"/>
    <xf numFmtId="0" fontId="40" fillId="38" borderId="0" applyNumberFormat="0" applyBorder="0" applyAlignment="0" applyProtection="0"/>
    <xf numFmtId="0" fontId="77" fillId="39" borderId="0" applyNumberFormat="0" applyBorder="0" applyAlignment="0" applyProtection="0"/>
    <xf numFmtId="0" fontId="40" fillId="40" borderId="0" applyNumberFormat="0" applyBorder="0" applyAlignment="0" applyProtection="0"/>
    <xf numFmtId="0" fontId="77" fillId="41" borderId="0" applyNumberFormat="0" applyBorder="0" applyAlignment="0" applyProtection="0"/>
    <xf numFmtId="0" fontId="40" fillId="30" borderId="0" applyNumberFormat="0" applyBorder="0" applyAlignment="0" applyProtection="0"/>
    <xf numFmtId="0" fontId="77" fillId="42" borderId="0" applyNumberFormat="0" applyBorder="0" applyAlignment="0" applyProtection="0"/>
    <xf numFmtId="0" fontId="40" fillId="32" borderId="0" applyNumberFormat="0" applyBorder="0" applyAlignment="0" applyProtection="0"/>
    <xf numFmtId="0" fontId="77" fillId="43" borderId="0" applyNumberFormat="0" applyBorder="0" applyAlignment="0" applyProtection="0"/>
    <xf numFmtId="0" fontId="40" fillId="44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45" borderId="0" applyNumberFormat="0" applyBorder="0" applyAlignment="0" applyProtection="0"/>
    <xf numFmtId="0" fontId="41" fillId="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9" fillId="46" borderId="2" applyNumberFormat="0" applyAlignment="0" applyProtection="0"/>
    <xf numFmtId="0" fontId="42" fillId="2" borderId="3" applyNumberFormat="0" applyAlignment="0" applyProtection="0"/>
    <xf numFmtId="0" fontId="80" fillId="47" borderId="4" applyNumberFormat="0" applyAlignment="0" applyProtection="0"/>
    <xf numFmtId="0" fontId="4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45" fillId="8" borderId="0" applyNumberFormat="0" applyBorder="0" applyAlignment="0" applyProtection="0"/>
    <xf numFmtId="0" fontId="21" fillId="0" borderId="6" applyNumberFormat="0" applyAlignment="0" applyProtection="0"/>
    <xf numFmtId="0" fontId="21" fillId="0" borderId="7">
      <alignment horizontal="left" vertical="center"/>
      <protection/>
    </xf>
    <xf numFmtId="0" fontId="8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46" fillId="0" borderId="11" applyNumberFormat="0" applyFill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6" fillId="50" borderId="2" applyNumberFormat="0" applyAlignment="0" applyProtection="0"/>
    <xf numFmtId="0" fontId="47" fillId="14" borderId="3" applyNumberFormat="0" applyAlignment="0" applyProtection="0"/>
    <xf numFmtId="0" fontId="87" fillId="0" borderId="12" applyNumberFormat="0" applyFill="0" applyAlignment="0" applyProtection="0"/>
    <xf numFmtId="0" fontId="48" fillId="0" borderId="13" applyNumberFormat="0" applyFill="0" applyAlignment="0" applyProtection="0"/>
    <xf numFmtId="3" fontId="22" fillId="0" borderId="14" applyNumberFormat="0" applyAlignment="0">
      <protection/>
    </xf>
    <xf numFmtId="3" fontId="23" fillId="0" borderId="14" applyNumberFormat="0" applyAlignment="0">
      <protection/>
    </xf>
    <xf numFmtId="3" fontId="24" fillId="0" borderId="14" applyNumberFormat="0" applyAlignment="0">
      <protection/>
    </xf>
    <xf numFmtId="0" fontId="25" fillId="0" borderId="0" applyNumberFormat="0" applyFont="0" applyFill="0" applyAlignment="0">
      <protection/>
    </xf>
    <xf numFmtId="0" fontId="88" fillId="51" borderId="0" applyNumberFormat="0" applyBorder="0" applyAlignment="0" applyProtection="0"/>
    <xf numFmtId="0" fontId="49" fillId="52" borderId="0" applyNumberFormat="0" applyBorder="0" applyAlignment="0" applyProtection="0"/>
    <xf numFmtId="198" fontId="2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53" borderId="15" applyNumberFormat="0" applyFont="0" applyAlignment="0" applyProtection="0"/>
    <xf numFmtId="0" fontId="2" fillId="54" borderId="16" applyNumberFormat="0" applyFont="0" applyAlignment="0" applyProtection="0"/>
    <xf numFmtId="0" fontId="89" fillId="46" borderId="17" applyNumberFormat="0" applyAlignment="0" applyProtection="0"/>
    <xf numFmtId="0" fontId="50" fillId="2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27" fillId="0" borderId="14" applyNumberFormat="0" applyAlignment="0">
      <protection/>
    </xf>
    <xf numFmtId="3" fontId="28" fillId="0" borderId="19" applyNumberFormat="0" applyAlignment="0">
      <protection/>
    </xf>
    <xf numFmtId="0" fontId="91" fillId="0" borderId="20" applyNumberFormat="0" applyFill="0" applyAlignment="0" applyProtection="0"/>
    <xf numFmtId="0" fontId="0" fillId="0" borderId="21" applyNumberFormat="0" applyFont="0" applyFill="0" applyAlignment="0" applyProtection="0"/>
    <xf numFmtId="0" fontId="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9" fontId="33" fillId="0" borderId="0" applyFont="0" applyFill="0" applyBorder="0" applyAlignment="0" applyProtection="0"/>
    <xf numFmtId="200" fontId="35" fillId="0" borderId="0" applyFont="0" applyFill="0" applyBorder="0" applyAlignment="0" applyProtection="0"/>
    <xf numFmtId="201" fontId="33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9" xfId="0" applyNumberFormat="1" applyFont="1" applyBorder="1" applyAlignment="1">
      <alignment horizontal="justify" vertical="center" wrapText="1"/>
    </xf>
    <xf numFmtId="182" fontId="6" fillId="0" borderId="22" xfId="96" applyNumberFormat="1" applyFont="1" applyBorder="1" applyAlignment="1">
      <alignment horizontal="center" vertical="center" wrapText="1"/>
    </xf>
    <xf numFmtId="181" fontId="14" fillId="55" borderId="19" xfId="96" applyNumberFormat="1" applyFont="1" applyFill="1" applyBorder="1" applyAlignment="1">
      <alignment horizontal="center" vertical="center" wrapText="1"/>
    </xf>
    <xf numFmtId="181" fontId="5" fillId="55" borderId="19" xfId="96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vertical="center" wrapText="1"/>
    </xf>
    <xf numFmtId="0" fontId="5" fillId="0" borderId="19" xfId="0" applyNumberFormat="1" applyFont="1" applyBorder="1" applyAlignment="1" quotePrefix="1">
      <alignment vertical="center" wrapText="1"/>
    </xf>
    <xf numFmtId="0" fontId="8" fillId="0" borderId="19" xfId="0" applyNumberFormat="1" applyFont="1" applyBorder="1" applyAlignment="1" quotePrefix="1">
      <alignment vertical="center" wrapText="1"/>
    </xf>
    <xf numFmtId="0" fontId="10" fillId="0" borderId="19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vertical="center" wrapText="1"/>
    </xf>
    <xf numFmtId="0" fontId="10" fillId="23" borderId="23" xfId="0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1" fontId="10" fillId="23" borderId="23" xfId="96" applyNumberFormat="1" applyFont="1" applyFill="1" applyBorder="1" applyAlignment="1">
      <alignment horizontal="center" vertical="center" wrapText="1"/>
    </xf>
    <xf numFmtId="43" fontId="6" fillId="56" borderId="22" xfId="0" applyNumberFormat="1" applyFont="1" applyFill="1" applyBorder="1" applyAlignment="1">
      <alignment horizontal="center" vertical="center" wrapText="1"/>
    </xf>
    <xf numFmtId="43" fontId="6" fillId="56" borderId="22" xfId="96" applyFont="1" applyFill="1" applyBorder="1" applyAlignment="1">
      <alignment horizontal="center" vertical="center" wrapText="1"/>
    </xf>
    <xf numFmtId="0" fontId="10" fillId="23" borderId="23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quotePrefix="1">
      <alignment horizontal="center" vertical="center" wrapText="1"/>
    </xf>
    <xf numFmtId="0" fontId="8" fillId="0" borderId="19" xfId="136" applyFont="1" applyBorder="1" applyAlignment="1">
      <alignment horizontal="center" vertical="center" wrapText="1"/>
      <protection/>
    </xf>
    <xf numFmtId="0" fontId="8" fillId="0" borderId="19" xfId="0" applyNumberFormat="1" applyFont="1" applyBorder="1" applyAlignment="1">
      <alignment vertical="center" wrapText="1"/>
    </xf>
    <xf numFmtId="0" fontId="7" fillId="55" borderId="0" xfId="0" applyFont="1" applyFill="1" applyAlignment="1">
      <alignment vertical="center" wrapText="1"/>
    </xf>
    <xf numFmtId="0" fontId="93" fillId="0" borderId="19" xfId="0" applyFont="1" applyBorder="1" applyAlignment="1">
      <alignment horizontal="center" vertical="center" wrapText="1"/>
    </xf>
    <xf numFmtId="0" fontId="8" fillId="0" borderId="19" xfId="136" applyNumberFormat="1" applyFont="1" applyBorder="1" applyAlignment="1">
      <alignment horizontal="center" vertical="center" wrapText="1"/>
      <protection/>
    </xf>
    <xf numFmtId="0" fontId="8" fillId="55" borderId="0" xfId="0" applyFont="1" applyFill="1" applyAlignment="1">
      <alignment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19" xfId="0" applyNumberFormat="1" applyFont="1" applyFill="1" applyBorder="1" applyAlignment="1">
      <alignment horizontal="left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3" fontId="8" fillId="0" borderId="19" xfId="97" applyNumberFormat="1" applyFont="1" applyBorder="1" applyAlignment="1">
      <alignment horizontal="right" vertical="center" wrapText="1"/>
    </xf>
    <xf numFmtId="0" fontId="8" fillId="0" borderId="19" xfId="136" applyNumberFormat="1" applyFont="1" applyBorder="1" applyAlignment="1">
      <alignment vertical="center" wrapText="1"/>
      <protection/>
    </xf>
    <xf numFmtId="182" fontId="6" fillId="23" borderId="23" xfId="96" applyNumberFormat="1" applyFont="1" applyFill="1" applyBorder="1" applyAlignment="1">
      <alignment horizontal="center" vertical="center" wrapText="1"/>
    </xf>
    <xf numFmtId="182" fontId="6" fillId="23" borderId="23" xfId="96" applyNumberFormat="1" applyFont="1" applyFill="1" applyBorder="1" applyAlignment="1">
      <alignment horizontal="right" vertical="center" wrapText="1"/>
    </xf>
    <xf numFmtId="181" fontId="6" fillId="23" borderId="23" xfId="96" applyNumberFormat="1" applyFont="1" applyFill="1" applyBorder="1" applyAlignment="1">
      <alignment vertical="center" wrapText="1"/>
    </xf>
    <xf numFmtId="182" fontId="9" fillId="0" borderId="19" xfId="96" applyNumberFormat="1" applyFont="1" applyBorder="1" applyAlignment="1">
      <alignment horizontal="right" vertical="center" wrapText="1"/>
    </xf>
    <xf numFmtId="182" fontId="9" fillId="55" borderId="19" xfId="96" applyNumberFormat="1" applyFont="1" applyFill="1" applyBorder="1" applyAlignment="1">
      <alignment horizontal="right" vertical="center" wrapText="1"/>
    </xf>
    <xf numFmtId="181" fontId="9" fillId="55" borderId="19" xfId="96" applyNumberFormat="1" applyFont="1" applyFill="1" applyBorder="1" applyAlignment="1">
      <alignment vertical="center" wrapText="1"/>
    </xf>
    <xf numFmtId="182" fontId="8" fillId="0" borderId="19" xfId="96" applyNumberFormat="1" applyFont="1" applyBorder="1" applyAlignment="1">
      <alignment horizontal="right" vertical="center" wrapText="1"/>
    </xf>
    <xf numFmtId="181" fontId="8" fillId="55" borderId="19" xfId="96" applyNumberFormat="1" applyFont="1" applyFill="1" applyBorder="1" applyAlignment="1">
      <alignment vertical="center" wrapText="1"/>
    </xf>
    <xf numFmtId="182" fontId="8" fillId="0" borderId="19" xfId="96" applyNumberFormat="1" applyFont="1" applyFill="1" applyBorder="1" applyAlignment="1">
      <alignment horizontal="right" vertical="center" wrapText="1"/>
    </xf>
    <xf numFmtId="182" fontId="8" fillId="55" borderId="19" xfId="96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55" borderId="0" xfId="0" applyFont="1" applyFill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2" fontId="8" fillId="0" borderId="0" xfId="96" applyNumberFormat="1" applyFont="1" applyAlignment="1">
      <alignment horizontal="center" vertical="center" wrapText="1"/>
    </xf>
    <xf numFmtId="182" fontId="8" fillId="0" borderId="0" xfId="96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8" fillId="0" borderId="0" xfId="96" applyFont="1" applyAlignment="1">
      <alignment vertical="center" wrapText="1"/>
    </xf>
    <xf numFmtId="182" fontId="6" fillId="55" borderId="19" xfId="96" applyNumberFormat="1" applyFont="1" applyFill="1" applyBorder="1" applyAlignment="1">
      <alignment horizontal="right" vertical="center" wrapText="1"/>
    </xf>
    <xf numFmtId="182" fontId="8" fillId="55" borderId="0" xfId="96" applyNumberFormat="1" applyFont="1" applyFill="1" applyAlignment="1">
      <alignment horizontal="center" vertical="center" wrapText="1"/>
    </xf>
    <xf numFmtId="181" fontId="9" fillId="0" borderId="19" xfId="96" applyNumberFormat="1" applyFont="1" applyBorder="1" applyAlignment="1">
      <alignment horizontal="center" vertical="center" wrapText="1"/>
    </xf>
    <xf numFmtId="181" fontId="8" fillId="0" borderId="19" xfId="96" applyNumberFormat="1" applyFont="1" applyBorder="1" applyAlignment="1">
      <alignment horizontal="center" vertical="center" wrapText="1"/>
    </xf>
    <xf numFmtId="181" fontId="8" fillId="0" borderId="19" xfId="96" applyNumberFormat="1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181" fontId="9" fillId="55" borderId="19" xfId="96" applyNumberFormat="1" applyFont="1" applyFill="1" applyBorder="1" applyAlignment="1">
      <alignment horizontal="center" vertical="center" wrapText="1"/>
    </xf>
    <xf numFmtId="181" fontId="8" fillId="55" borderId="19" xfId="0" applyNumberFormat="1" applyFont="1" applyFill="1" applyBorder="1" applyAlignment="1">
      <alignment horizontal="center" vertical="center" wrapText="1"/>
    </xf>
    <xf numFmtId="181" fontId="10" fillId="55" borderId="19" xfId="96" applyNumberFormat="1" applyFont="1" applyFill="1" applyBorder="1" applyAlignment="1">
      <alignment horizontal="center" vertical="center" wrapText="1"/>
    </xf>
    <xf numFmtId="181" fontId="6" fillId="55" borderId="19" xfId="96" applyNumberFormat="1" applyFont="1" applyFill="1" applyBorder="1" applyAlignment="1">
      <alignment vertical="center" wrapText="1"/>
    </xf>
    <xf numFmtId="181" fontId="5" fillId="23" borderId="19" xfId="96" applyNumberFormat="1" applyFont="1" applyFill="1" applyBorder="1" applyAlignment="1">
      <alignment horizontal="center" vertical="center" wrapText="1"/>
    </xf>
    <xf numFmtId="181" fontId="8" fillId="23" borderId="19" xfId="96" applyNumberFormat="1" applyFont="1" applyFill="1" applyBorder="1" applyAlignment="1">
      <alignment vertical="center" wrapText="1"/>
    </xf>
    <xf numFmtId="182" fontId="6" fillId="0" borderId="19" xfId="96" applyNumberFormat="1" applyFont="1" applyBorder="1" applyAlignment="1">
      <alignment horizontal="right" vertical="center" wrapText="1"/>
    </xf>
    <xf numFmtId="181" fontId="8" fillId="55" borderId="19" xfId="96" applyNumberFormat="1" applyFont="1" applyFill="1" applyBorder="1" applyAlignment="1">
      <alignment horizontal="center" vertical="center" wrapText="1"/>
    </xf>
    <xf numFmtId="3" fontId="9" fillId="55" borderId="19" xfId="0" applyNumberFormat="1" applyFont="1" applyFill="1" applyBorder="1" applyAlignment="1">
      <alignment horizontal="right" vertical="center" wrapText="1"/>
    </xf>
    <xf numFmtId="3" fontId="8" fillId="55" borderId="19" xfId="0" applyNumberFormat="1" applyFont="1" applyFill="1" applyBorder="1" applyAlignment="1">
      <alignment horizontal="right" vertical="center" wrapText="1"/>
    </xf>
    <xf numFmtId="182" fontId="5" fillId="55" borderId="19" xfId="96" applyNumberFormat="1" applyFont="1" applyFill="1" applyBorder="1" applyAlignment="1">
      <alignment horizontal="right" vertical="center" wrapText="1"/>
    </xf>
    <xf numFmtId="182" fontId="5" fillId="0" borderId="19" xfId="96" applyNumberFormat="1" applyFont="1" applyBorder="1" applyAlignment="1">
      <alignment horizontal="right" vertical="center" wrapText="1"/>
    </xf>
    <xf numFmtId="182" fontId="8" fillId="23" borderId="19" xfId="96" applyNumberFormat="1" applyFont="1" applyFill="1" applyBorder="1" applyAlignment="1">
      <alignment horizontal="right" vertical="center" wrapText="1"/>
    </xf>
    <xf numFmtId="43" fontId="8" fillId="0" borderId="0" xfId="88" applyFont="1" applyAlignment="1">
      <alignment vertical="center" wrapText="1"/>
    </xf>
    <xf numFmtId="182" fontId="6" fillId="0" borderId="0" xfId="88" applyNumberFormat="1" applyFont="1" applyAlignment="1">
      <alignment vertical="center" wrapText="1"/>
    </xf>
    <xf numFmtId="182" fontId="8" fillId="0" borderId="0" xfId="88" applyNumberFormat="1" applyFont="1" applyAlignment="1">
      <alignment vertical="center" wrapText="1"/>
    </xf>
    <xf numFmtId="43" fontId="7" fillId="55" borderId="0" xfId="0" applyNumberFormat="1" applyFont="1" applyFill="1" applyAlignment="1">
      <alignment vertical="center" wrapText="1"/>
    </xf>
    <xf numFmtId="0" fontId="6" fillId="56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2" fontId="6" fillId="0" borderId="22" xfId="96" applyNumberFormat="1" applyFont="1" applyBorder="1" applyAlignment="1">
      <alignment horizontal="center" vertical="center" wrapText="1"/>
    </xf>
    <xf numFmtId="182" fontId="6" fillId="55" borderId="22" xfId="96" applyNumberFormat="1" applyFont="1" applyFill="1" applyBorder="1" applyAlignment="1">
      <alignment horizontal="center" vertical="center" wrapText="1"/>
    </xf>
    <xf numFmtId="0" fontId="6" fillId="56" borderId="22" xfId="0" applyNumberFormat="1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</cellXfs>
  <cellStyles count="15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ÿÿÿÿÿ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52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Accent1" xfId="64"/>
    <cellStyle name="Accent1 2" xfId="65"/>
    <cellStyle name="Accent2" xfId="66"/>
    <cellStyle name="Accent2 2" xfId="67"/>
    <cellStyle name="Accent3" xfId="68"/>
    <cellStyle name="Accent3 2" xfId="69"/>
    <cellStyle name="Accent4" xfId="70"/>
    <cellStyle name="Accent4 2" xfId="71"/>
    <cellStyle name="Accent5" xfId="72"/>
    <cellStyle name="Accent5 2" xfId="73"/>
    <cellStyle name="Accent6" xfId="74"/>
    <cellStyle name="Accent6 2" xfId="75"/>
    <cellStyle name="AeE­ [0]_INQUIRY ¿μ¾÷AßAø " xfId="76"/>
    <cellStyle name="AeE­_INQUIRY ¿μ¾÷AßAø " xfId="77"/>
    <cellStyle name="AÞ¸¶ [0]_INQUIRY ¿?¾÷AßAø " xfId="78"/>
    <cellStyle name="AÞ¸¶_INQUIRY ¿?¾÷AßAø " xfId="79"/>
    <cellStyle name="Bad" xfId="80"/>
    <cellStyle name="Bad 2" xfId="81"/>
    <cellStyle name="C?AØ_¿?¾÷CoE² " xfId="82"/>
    <cellStyle name="C￥AØ_¿μ¾÷CoE² " xfId="83"/>
    <cellStyle name="Calculation" xfId="84"/>
    <cellStyle name="Calculation 2" xfId="85"/>
    <cellStyle name="Check Cell" xfId="86"/>
    <cellStyle name="Check Cell 2" xfId="87"/>
    <cellStyle name="Comma" xfId="88"/>
    <cellStyle name="Comma [0]" xfId="89"/>
    <cellStyle name="Comma 2" xfId="90"/>
    <cellStyle name="Comma 3" xfId="91"/>
    <cellStyle name="Comma 4" xfId="92"/>
    <cellStyle name="Comma 5" xfId="93"/>
    <cellStyle name="Comma 6" xfId="94"/>
    <cellStyle name="Comma 7" xfId="95"/>
    <cellStyle name="Comma 7 2" xfId="96"/>
    <cellStyle name="Comma 8" xfId="97"/>
    <cellStyle name="Comma0" xfId="98"/>
    <cellStyle name="Currency" xfId="99"/>
    <cellStyle name="Currency [0]" xfId="100"/>
    <cellStyle name="Currency0" xfId="101"/>
    <cellStyle name="Date" xfId="102"/>
    <cellStyle name="Explanatory Text" xfId="103"/>
    <cellStyle name="Explanatory Text 2" xfId="104"/>
    <cellStyle name="Fixed" xfId="105"/>
    <cellStyle name="Followed Hyperlink" xfId="106"/>
    <cellStyle name="Good" xfId="107"/>
    <cellStyle name="Good 2" xfId="108"/>
    <cellStyle name="Header1" xfId="109"/>
    <cellStyle name="Header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yperlink" xfId="119"/>
    <cellStyle name="Hyperlink 2" xfId="120"/>
    <cellStyle name="Input" xfId="121"/>
    <cellStyle name="Input 2" xfId="122"/>
    <cellStyle name="Linked Cell" xfId="123"/>
    <cellStyle name="Linked Cell 2" xfId="124"/>
    <cellStyle name="Loai CBDT" xfId="125"/>
    <cellStyle name="Loai CT" xfId="126"/>
    <cellStyle name="Loai GD" xfId="127"/>
    <cellStyle name="n" xfId="128"/>
    <cellStyle name="Neutral" xfId="129"/>
    <cellStyle name="Neutral 2" xfId="130"/>
    <cellStyle name="Normal - Style1" xfId="131"/>
    <cellStyle name="Normal 2" xfId="132"/>
    <cellStyle name="Normal 3" xfId="133"/>
    <cellStyle name="Normal 4" xfId="134"/>
    <cellStyle name="Normal 6" xfId="135"/>
    <cellStyle name="Normal_Bieu KH-XH 2016-2020 (thg10)" xfId="136"/>
    <cellStyle name="Note" xfId="137"/>
    <cellStyle name="Note 2" xfId="138"/>
    <cellStyle name="Output" xfId="139"/>
    <cellStyle name="Output 2" xfId="140"/>
    <cellStyle name="Percent" xfId="141"/>
    <cellStyle name="Percent 2" xfId="142"/>
    <cellStyle name="Title" xfId="143"/>
    <cellStyle name="Title 2" xfId="144"/>
    <cellStyle name="Tong so" xfId="145"/>
    <cellStyle name="tong so 1" xfId="146"/>
    <cellStyle name="Total" xfId="147"/>
    <cellStyle name="Total 2" xfId="148"/>
    <cellStyle name="Warning Text" xfId="149"/>
    <cellStyle name="Warning Text 2" xfId="150"/>
    <cellStyle name="xuan" xfId="151"/>
    <cellStyle name=" [0.00]_ Att. 1- Cover" xfId="152"/>
    <cellStyle name="_ Att. 1- Cover" xfId="153"/>
    <cellStyle name="?_ Att. 1- Cover" xfId="154"/>
    <cellStyle name="똿뗦먛귟 [0.00]_PRODUCT DETAIL Q1" xfId="155"/>
    <cellStyle name="똿뗦먛귟_PRODUCT DETAIL Q1" xfId="156"/>
    <cellStyle name="믅됞 [0.00]_PRODUCT DETAIL Q1" xfId="157"/>
    <cellStyle name="믅됞_PRODUCT DETAIL Q1" xfId="158"/>
    <cellStyle name="백분율_95" xfId="159"/>
    <cellStyle name="뷭?_BOOKSHIP" xfId="160"/>
    <cellStyle name="콤마 [0]_1202" xfId="161"/>
    <cellStyle name="콤마_1202" xfId="162"/>
    <cellStyle name="통화 [0]_1202" xfId="163"/>
    <cellStyle name="통화_1202" xfId="164"/>
    <cellStyle name="표준_(정보부문)월별인원계획" xfId="165"/>
    <cellStyle name="一般_00Q3902REV.1" xfId="166"/>
    <cellStyle name="千分位[0]_00Q3902REV.1" xfId="167"/>
    <cellStyle name="千分位_00Q3902REV.1" xfId="168"/>
    <cellStyle name="貨幣 [0]_00Q3902REV.1" xfId="169"/>
    <cellStyle name="貨幣[0]_BRE" xfId="170"/>
    <cellStyle name="貨幣_00Q3902REV.1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#193;O%20C&#193;O\K&#7870;%20HO&#7840;CH%20NG&#192;NH\2018\Annual%20SEDP\2012\KH%202012\Phu%20luc%20KH2012%20bao%20cao%20Quoc%20hoi%20FINAL%202011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90" zoomScaleNormal="90" zoomScalePageLayoutView="0" workbookViewId="0" topLeftCell="A1">
      <pane ySplit="4" topLeftCell="A8" activePane="bottomLeft" state="frozen"/>
      <selection pane="topLeft" activeCell="A1" sqref="A1"/>
      <selection pane="bottomLeft" activeCell="M14" sqref="M14"/>
    </sheetView>
  </sheetViews>
  <sheetFormatPr defaultColWidth="8.8515625" defaultRowHeight="12.75"/>
  <cols>
    <col min="1" max="1" width="5.28125" style="67" customWidth="1"/>
    <col min="2" max="2" width="38.7109375" style="61" customWidth="1"/>
    <col min="3" max="3" width="12.7109375" style="68" customWidth="1"/>
    <col min="4" max="4" width="11.421875" style="69" customWidth="1"/>
    <col min="5" max="5" width="11.421875" style="70" customWidth="1"/>
    <col min="6" max="6" width="11.57421875" style="70" customWidth="1"/>
    <col min="7" max="7" width="12.00390625" style="74" customWidth="1"/>
    <col min="8" max="9" width="11.57421875" style="71" customWidth="1"/>
    <col min="10" max="10" width="11.8515625" style="72" customWidth="1"/>
    <col min="11" max="11" width="8.8515625" style="61" customWidth="1"/>
    <col min="12" max="12" width="15.00390625" style="61" bestFit="1" customWidth="1"/>
    <col min="13" max="13" width="14.8515625" style="61" bestFit="1" customWidth="1"/>
    <col min="14" max="16384" width="8.8515625" style="61" customWidth="1"/>
  </cols>
  <sheetData>
    <row r="1" spans="1:10" s="39" customFormat="1" ht="18.75" customHeight="1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3.25" customHeight="1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62" customFormat="1" ht="16.5">
      <c r="A3" s="98" t="s">
        <v>0</v>
      </c>
      <c r="B3" s="100" t="s">
        <v>4</v>
      </c>
      <c r="C3" s="100" t="s">
        <v>2</v>
      </c>
      <c r="D3" s="102" t="s">
        <v>61</v>
      </c>
      <c r="E3" s="102" t="s">
        <v>58</v>
      </c>
      <c r="F3" s="102"/>
      <c r="G3" s="103" t="s">
        <v>57</v>
      </c>
      <c r="H3" s="104" t="s">
        <v>1</v>
      </c>
      <c r="I3" s="104"/>
      <c r="J3" s="105"/>
    </row>
    <row r="4" spans="1:10" s="62" customFormat="1" ht="49.5">
      <c r="A4" s="99"/>
      <c r="B4" s="101"/>
      <c r="C4" s="101"/>
      <c r="D4" s="102"/>
      <c r="E4" s="2" t="s">
        <v>7</v>
      </c>
      <c r="F4" s="2" t="s">
        <v>8</v>
      </c>
      <c r="G4" s="103"/>
      <c r="H4" s="14" t="s">
        <v>62</v>
      </c>
      <c r="I4" s="14" t="s">
        <v>59</v>
      </c>
      <c r="J4" s="15" t="s">
        <v>60</v>
      </c>
    </row>
    <row r="5" spans="1:10" s="62" customFormat="1" ht="16.5">
      <c r="A5" s="16" t="s">
        <v>19</v>
      </c>
      <c r="B5" s="10" t="s">
        <v>20</v>
      </c>
      <c r="C5" s="17"/>
      <c r="D5" s="51"/>
      <c r="E5" s="52"/>
      <c r="F5" s="52"/>
      <c r="G5" s="52"/>
      <c r="H5" s="13"/>
      <c r="I5" s="13"/>
      <c r="J5" s="53"/>
    </row>
    <row r="6" spans="1:10" s="63" customFormat="1" ht="17.25">
      <c r="A6" s="18">
        <v>1</v>
      </c>
      <c r="B6" s="5" t="s">
        <v>21</v>
      </c>
      <c r="C6" s="18" t="s">
        <v>22</v>
      </c>
      <c r="D6" s="75" t="s">
        <v>63</v>
      </c>
      <c r="E6" s="75">
        <v>128.5</v>
      </c>
      <c r="F6" s="75">
        <v>120.1</v>
      </c>
      <c r="G6" s="79">
        <v>121.5</v>
      </c>
      <c r="H6" s="3"/>
      <c r="I6" s="3"/>
      <c r="J6" s="56"/>
    </row>
    <row r="7" spans="1:10" ht="16.5">
      <c r="A7" s="12"/>
      <c r="B7" s="6" t="s">
        <v>23</v>
      </c>
      <c r="C7" s="19" t="s">
        <v>22</v>
      </c>
      <c r="D7" s="76">
        <v>107</v>
      </c>
      <c r="E7" s="76">
        <v>116</v>
      </c>
      <c r="F7" s="76">
        <v>104.6033268388549</v>
      </c>
      <c r="G7" s="80">
        <v>107</v>
      </c>
      <c r="H7" s="4"/>
      <c r="I7" s="4"/>
      <c r="J7" s="58"/>
    </row>
    <row r="8" spans="1:10" ht="16.5">
      <c r="A8" s="12"/>
      <c r="B8" s="6" t="s">
        <v>24</v>
      </c>
      <c r="C8" s="19" t="s">
        <v>22</v>
      </c>
      <c r="D8" s="76">
        <v>134.5</v>
      </c>
      <c r="E8" s="77">
        <v>129</v>
      </c>
      <c r="F8" s="78">
        <v>120</v>
      </c>
      <c r="G8" s="80">
        <v>121</v>
      </c>
      <c r="H8" s="4"/>
      <c r="I8" s="4"/>
      <c r="J8" s="58"/>
    </row>
    <row r="9" spans="1:10" ht="33">
      <c r="A9" s="12"/>
      <c r="B9" s="6" t="s">
        <v>25</v>
      </c>
      <c r="C9" s="19" t="s">
        <v>22</v>
      </c>
      <c r="D9" s="76">
        <v>110</v>
      </c>
      <c r="E9" s="76">
        <v>126.7</v>
      </c>
      <c r="F9" s="78">
        <v>123</v>
      </c>
      <c r="G9" s="80">
        <v>124</v>
      </c>
      <c r="H9" s="4"/>
      <c r="I9" s="4"/>
      <c r="J9" s="58"/>
    </row>
    <row r="10" spans="1:10" s="63" customFormat="1" ht="33">
      <c r="A10" s="12"/>
      <c r="B10" s="6" t="s">
        <v>26</v>
      </c>
      <c r="C10" s="19" t="s">
        <v>22</v>
      </c>
      <c r="D10" s="76">
        <v>120</v>
      </c>
      <c r="E10" s="76">
        <v>150</v>
      </c>
      <c r="F10" s="76">
        <v>115.5</v>
      </c>
      <c r="G10" s="86">
        <v>116</v>
      </c>
      <c r="H10" s="3"/>
      <c r="I10" s="3"/>
      <c r="J10" s="56"/>
    </row>
    <row r="11" spans="1:12" ht="17.25">
      <c r="A11" s="18">
        <v>2</v>
      </c>
      <c r="B11" s="20" t="s">
        <v>27</v>
      </c>
      <c r="C11" s="21" t="s">
        <v>3</v>
      </c>
      <c r="D11" s="87">
        <f>+D13+D14+D15</f>
        <v>183864.18432361833</v>
      </c>
      <c r="E11" s="87">
        <f>+E13+E14+E15</f>
        <v>225621.88675675698</v>
      </c>
      <c r="F11" s="87">
        <f>+F13+F14+F15</f>
        <v>220718.30021548516</v>
      </c>
      <c r="G11" s="87">
        <f>+G13+G14+G15</f>
        <v>270300</v>
      </c>
      <c r="H11" s="3">
        <f>F11/D11*100</f>
        <v>120.04420601404355</v>
      </c>
      <c r="I11" s="3">
        <f>+F11/E11*100</f>
        <v>97.82663525610954</v>
      </c>
      <c r="J11" s="56">
        <f>+G11/F11*100</f>
        <v>122.46379196292682</v>
      </c>
      <c r="L11" s="92"/>
    </row>
    <row r="12" spans="1:10" ht="16.5">
      <c r="A12" s="22" t="s">
        <v>38</v>
      </c>
      <c r="B12" s="23" t="s">
        <v>28</v>
      </c>
      <c r="C12" s="24"/>
      <c r="D12" s="57"/>
      <c r="E12" s="57"/>
      <c r="F12" s="49"/>
      <c r="G12" s="88"/>
      <c r="H12" s="4"/>
      <c r="I12" s="4"/>
      <c r="J12" s="58"/>
    </row>
    <row r="13" spans="1:10" ht="16.5">
      <c r="A13" s="11"/>
      <c r="B13" s="25" t="s">
        <v>29</v>
      </c>
      <c r="C13" s="26" t="s">
        <v>3</v>
      </c>
      <c r="D13" s="57">
        <v>5082.75</v>
      </c>
      <c r="E13" s="57">
        <v>4979.51487</v>
      </c>
      <c r="F13" s="49">
        <v>5433.023</v>
      </c>
      <c r="G13" s="88">
        <v>6000</v>
      </c>
      <c r="H13" s="4">
        <f aca="true" t="shared" si="0" ref="H13:H49">F13/D13*100</f>
        <v>106.89140721066353</v>
      </c>
      <c r="I13" s="4">
        <f aca="true" t="shared" si="1" ref="I13:I49">+F13/E13*100</f>
        <v>109.10747616664915</v>
      </c>
      <c r="J13" s="58">
        <f aca="true" t="shared" si="2" ref="J13:J49">+G13/F13*100</f>
        <v>110.43575556370735</v>
      </c>
    </row>
    <row r="14" spans="1:10" ht="16.5">
      <c r="A14" s="11"/>
      <c r="B14" s="25" t="s">
        <v>30</v>
      </c>
      <c r="C14" s="26" t="s">
        <v>3</v>
      </c>
      <c r="D14" s="57">
        <v>19503.398406889835</v>
      </c>
      <c r="E14" s="57">
        <v>23834.586479999998</v>
      </c>
      <c r="F14" s="49">
        <v>19649.645</v>
      </c>
      <c r="G14" s="88">
        <v>23600</v>
      </c>
      <c r="H14" s="4">
        <f t="shared" si="0"/>
        <v>100.74985184663254</v>
      </c>
      <c r="I14" s="4">
        <f t="shared" si="1"/>
        <v>82.44172818558589</v>
      </c>
      <c r="J14" s="58">
        <f t="shared" si="2"/>
        <v>120.10395098740969</v>
      </c>
    </row>
    <row r="15" spans="1:13" s="64" customFormat="1" ht="16.5">
      <c r="A15" s="11"/>
      <c r="B15" s="25" t="s">
        <v>31</v>
      </c>
      <c r="C15" s="26" t="s">
        <v>3</v>
      </c>
      <c r="D15" s="90">
        <v>159278.0359167285</v>
      </c>
      <c r="E15" s="90">
        <v>196807.785406757</v>
      </c>
      <c r="F15" s="90">
        <v>195635.63221548515</v>
      </c>
      <c r="G15" s="89">
        <v>240700</v>
      </c>
      <c r="H15" s="4">
        <f t="shared" si="0"/>
        <v>122.82649713094442</v>
      </c>
      <c r="I15" s="4">
        <f t="shared" si="1"/>
        <v>99.40441726487127</v>
      </c>
      <c r="J15" s="58">
        <f t="shared" si="2"/>
        <v>123.03484660446628</v>
      </c>
      <c r="M15" s="61"/>
    </row>
    <row r="16" spans="1:13" s="62" customFormat="1" ht="17.25">
      <c r="A16" s="27" t="s">
        <v>40</v>
      </c>
      <c r="B16" s="23" t="s">
        <v>32</v>
      </c>
      <c r="C16" s="28"/>
      <c r="D16" s="54"/>
      <c r="E16" s="54"/>
      <c r="F16" s="54"/>
      <c r="G16" s="55"/>
      <c r="H16" s="4"/>
      <c r="I16" s="4"/>
      <c r="J16" s="58"/>
      <c r="M16" s="61"/>
    </row>
    <row r="17" spans="1:10" ht="16.5">
      <c r="A17" s="27"/>
      <c r="B17" s="7" t="s">
        <v>33</v>
      </c>
      <c r="C17" s="24" t="s">
        <v>3</v>
      </c>
      <c r="D17" s="57">
        <v>1010.0030182540401</v>
      </c>
      <c r="E17" s="57">
        <v>1288.6680244315387</v>
      </c>
      <c r="F17" s="57">
        <v>1027.729</v>
      </c>
      <c r="G17" s="60">
        <v>1280</v>
      </c>
      <c r="H17" s="4">
        <f t="shared" si="0"/>
        <v>101.75504245290298</v>
      </c>
      <c r="I17" s="4">
        <f t="shared" si="1"/>
        <v>79.75126103197564</v>
      </c>
      <c r="J17" s="58">
        <f t="shared" si="2"/>
        <v>124.54645144780385</v>
      </c>
    </row>
    <row r="18" spans="1:10" ht="16.5">
      <c r="A18" s="29"/>
      <c r="B18" s="7" t="s">
        <v>34</v>
      </c>
      <c r="C18" s="24" t="s">
        <v>3</v>
      </c>
      <c r="D18" s="59">
        <v>181250.48861429194</v>
      </c>
      <c r="E18" s="59">
        <v>222157.2118336708</v>
      </c>
      <c r="F18" s="59">
        <v>217687.67821548515</v>
      </c>
      <c r="G18" s="60">
        <f>G11-G17-G20-G19</f>
        <v>266560</v>
      </c>
      <c r="H18" s="4">
        <f t="shared" si="0"/>
        <v>120.10322282701978</v>
      </c>
      <c r="I18" s="4">
        <f t="shared" si="1"/>
        <v>97.98812130324539</v>
      </c>
      <c r="J18" s="58">
        <f t="shared" si="2"/>
        <v>122.45066059096695</v>
      </c>
    </row>
    <row r="19" spans="1:10" ht="33">
      <c r="A19" s="29"/>
      <c r="B19" s="7" t="s">
        <v>35</v>
      </c>
      <c r="C19" s="24" t="s">
        <v>3</v>
      </c>
      <c r="D19" s="57">
        <v>1280.3897942856881</v>
      </c>
      <c r="E19" s="57">
        <v>1945</v>
      </c>
      <c r="F19" s="57">
        <v>1632.602</v>
      </c>
      <c r="G19" s="60">
        <v>2050</v>
      </c>
      <c r="H19" s="4">
        <f t="shared" si="0"/>
        <v>127.50820158722105</v>
      </c>
      <c r="I19" s="4">
        <f t="shared" si="1"/>
        <v>83.93840616966581</v>
      </c>
      <c r="J19" s="58">
        <f t="shared" si="2"/>
        <v>125.56642709000722</v>
      </c>
    </row>
    <row r="20" spans="1:13" s="62" customFormat="1" ht="33">
      <c r="A20" s="29"/>
      <c r="B20" s="7" t="s">
        <v>36</v>
      </c>
      <c r="C20" s="24" t="s">
        <v>3</v>
      </c>
      <c r="D20" s="57">
        <v>323.30289678664695</v>
      </c>
      <c r="E20" s="57">
        <v>231.00689865466114</v>
      </c>
      <c r="F20" s="57">
        <v>370.291</v>
      </c>
      <c r="G20" s="60">
        <v>410</v>
      </c>
      <c r="H20" s="4">
        <f t="shared" si="0"/>
        <v>114.53377117259834</v>
      </c>
      <c r="I20" s="4">
        <f t="shared" si="1"/>
        <v>160.294347119719</v>
      </c>
      <c r="J20" s="58">
        <f t="shared" si="2"/>
        <v>110.72372809493073</v>
      </c>
      <c r="M20" s="61"/>
    </row>
    <row r="21" spans="1:13" ht="17.25">
      <c r="A21" s="18">
        <v>3</v>
      </c>
      <c r="B21" s="20" t="s">
        <v>37</v>
      </c>
      <c r="C21" s="21" t="s">
        <v>3</v>
      </c>
      <c r="D21" s="54">
        <f>SUM(D23:D25)</f>
        <v>218177.66157</v>
      </c>
      <c r="E21" s="54">
        <f>SUM(E23:E25)</f>
        <v>275124.847987108</v>
      </c>
      <c r="F21" s="54">
        <f>SUM(F23:F25)</f>
        <v>263802.88220000005</v>
      </c>
      <c r="G21" s="54">
        <f>SUM(G23:G25)</f>
        <v>324400</v>
      </c>
      <c r="H21" s="3">
        <f t="shared" si="0"/>
        <v>120.91195785200112</v>
      </c>
      <c r="I21" s="3">
        <f t="shared" si="1"/>
        <v>95.88478980726653</v>
      </c>
      <c r="J21" s="56">
        <f t="shared" si="2"/>
        <v>122.97060490569574</v>
      </c>
      <c r="L21" s="92"/>
      <c r="M21" s="71"/>
    </row>
    <row r="22" spans="1:10" ht="16.5">
      <c r="A22" s="22" t="s">
        <v>38</v>
      </c>
      <c r="B22" s="23" t="s">
        <v>28</v>
      </c>
      <c r="C22" s="24"/>
      <c r="D22" s="57"/>
      <c r="E22" s="57"/>
      <c r="F22" s="57"/>
      <c r="G22" s="60"/>
      <c r="H22" s="4"/>
      <c r="I22" s="4"/>
      <c r="J22" s="58"/>
    </row>
    <row r="23" spans="1:10" ht="16.5">
      <c r="A23" s="11"/>
      <c r="B23" s="25" t="s">
        <v>29</v>
      </c>
      <c r="C23" s="26" t="s">
        <v>3</v>
      </c>
      <c r="D23" s="57">
        <v>7347.153</v>
      </c>
      <c r="E23" s="57">
        <v>7082.94632</v>
      </c>
      <c r="F23" s="57">
        <v>8015.501</v>
      </c>
      <c r="G23" s="60">
        <v>9000</v>
      </c>
      <c r="H23" s="4">
        <f t="shared" si="0"/>
        <v>109.09669364446337</v>
      </c>
      <c r="I23" s="4">
        <f t="shared" si="1"/>
        <v>113.16619719913395</v>
      </c>
      <c r="J23" s="58">
        <f t="shared" si="2"/>
        <v>112.2824387396371</v>
      </c>
    </row>
    <row r="24" spans="1:10" ht="16.5">
      <c r="A24" s="11"/>
      <c r="B24" s="25" t="s">
        <v>30</v>
      </c>
      <c r="C24" s="26" t="s">
        <v>3</v>
      </c>
      <c r="D24" s="57">
        <v>27279.18357</v>
      </c>
      <c r="E24" s="57">
        <v>34194.35185</v>
      </c>
      <c r="F24" s="57">
        <v>28283.440300000002</v>
      </c>
      <c r="G24" s="60">
        <v>34500</v>
      </c>
      <c r="H24" s="4">
        <f t="shared" si="0"/>
        <v>103.68140317477985</v>
      </c>
      <c r="I24" s="4">
        <f t="shared" si="1"/>
        <v>82.71377806507539</v>
      </c>
      <c r="J24" s="58">
        <f t="shared" si="2"/>
        <v>121.97950332088843</v>
      </c>
    </row>
    <row r="25" spans="1:10" s="65" customFormat="1" ht="17.25">
      <c r="A25" s="11"/>
      <c r="B25" s="25" t="s">
        <v>39</v>
      </c>
      <c r="C25" s="26" t="s">
        <v>3</v>
      </c>
      <c r="D25" s="60">
        <v>183551.32499999998</v>
      </c>
      <c r="E25" s="60">
        <v>233847.549817108</v>
      </c>
      <c r="F25" s="60">
        <v>227503.94090000005</v>
      </c>
      <c r="G25" s="60">
        <v>280900</v>
      </c>
      <c r="H25" s="4">
        <f t="shared" si="0"/>
        <v>123.94568162338248</v>
      </c>
      <c r="I25" s="4">
        <f t="shared" si="1"/>
        <v>97.28728869638819</v>
      </c>
      <c r="J25" s="58">
        <f t="shared" si="2"/>
        <v>123.47038863976</v>
      </c>
    </row>
    <row r="26" spans="1:10" s="36" customFormat="1" ht="16.5">
      <c r="A26" s="27" t="s">
        <v>40</v>
      </c>
      <c r="B26" s="23" t="s">
        <v>32</v>
      </c>
      <c r="C26" s="28"/>
      <c r="D26" s="60"/>
      <c r="E26" s="60"/>
      <c r="F26" s="60"/>
      <c r="G26" s="60"/>
      <c r="H26" s="4"/>
      <c r="I26" s="4"/>
      <c r="J26" s="58"/>
    </row>
    <row r="27" spans="1:12" s="36" customFormat="1" ht="16.5">
      <c r="A27" s="30"/>
      <c r="B27" s="7" t="s">
        <v>33</v>
      </c>
      <c r="C27" s="31" t="s">
        <v>3</v>
      </c>
      <c r="D27" s="60">
        <v>2151.28</v>
      </c>
      <c r="E27" s="60">
        <v>2690</v>
      </c>
      <c r="F27" s="60">
        <v>2217.0121</v>
      </c>
      <c r="G27" s="60">
        <v>2770</v>
      </c>
      <c r="H27" s="4">
        <f t="shared" si="0"/>
        <v>103.05548789557844</v>
      </c>
      <c r="I27" s="4">
        <f t="shared" si="1"/>
        <v>82.4168066914498</v>
      </c>
      <c r="J27" s="58">
        <f t="shared" si="2"/>
        <v>124.94293558433895</v>
      </c>
      <c r="L27" s="95"/>
    </row>
    <row r="28" spans="1:12" s="36" customFormat="1" ht="16.5">
      <c r="A28" s="32"/>
      <c r="B28" s="7" t="s">
        <v>34</v>
      </c>
      <c r="C28" s="31" t="s">
        <v>3</v>
      </c>
      <c r="D28" s="60">
        <v>213846.39256999997</v>
      </c>
      <c r="E28" s="60">
        <v>269068.147987108</v>
      </c>
      <c r="F28" s="60">
        <v>258552.36380000005</v>
      </c>
      <c r="G28" s="60">
        <f>G21-G29-G27-G30</f>
        <v>317960</v>
      </c>
      <c r="H28" s="4">
        <f t="shared" si="0"/>
        <v>120.90564666194503</v>
      </c>
      <c r="I28" s="4">
        <f t="shared" si="1"/>
        <v>96.0917766499765</v>
      </c>
      <c r="J28" s="58">
        <f t="shared" si="2"/>
        <v>122.9770230396942</v>
      </c>
      <c r="L28" s="95"/>
    </row>
    <row r="29" spans="1:12" s="36" customFormat="1" ht="33">
      <c r="A29" s="32"/>
      <c r="B29" s="7" t="s">
        <v>35</v>
      </c>
      <c r="C29" s="31" t="s">
        <v>3</v>
      </c>
      <c r="D29" s="60">
        <v>1914.981</v>
      </c>
      <c r="E29" s="60">
        <v>2995.2</v>
      </c>
      <c r="F29" s="60">
        <v>2475.004</v>
      </c>
      <c r="G29" s="60">
        <v>3050</v>
      </c>
      <c r="H29" s="4">
        <f t="shared" si="0"/>
        <v>129.24431104016173</v>
      </c>
      <c r="I29" s="4">
        <f t="shared" si="1"/>
        <v>82.63234508547008</v>
      </c>
      <c r="J29" s="58">
        <f t="shared" si="2"/>
        <v>123.23212406929444</v>
      </c>
      <c r="L29" s="95"/>
    </row>
    <row r="30" spans="1:12" s="36" customFormat="1" ht="33">
      <c r="A30" s="33" t="s">
        <v>41</v>
      </c>
      <c r="B30" s="7" t="s">
        <v>36</v>
      </c>
      <c r="C30" s="31" t="s">
        <v>3</v>
      </c>
      <c r="D30" s="60">
        <v>265.008</v>
      </c>
      <c r="E30" s="60">
        <v>371.5</v>
      </c>
      <c r="F30" s="60">
        <v>558.5023</v>
      </c>
      <c r="G30" s="60">
        <v>620</v>
      </c>
      <c r="H30" s="4">
        <f t="shared" si="0"/>
        <v>210.74922266497617</v>
      </c>
      <c r="I30" s="4">
        <f t="shared" si="1"/>
        <v>150.3370928667564</v>
      </c>
      <c r="J30" s="58">
        <f t="shared" si="2"/>
        <v>111.01118115359596</v>
      </c>
      <c r="L30" s="95"/>
    </row>
    <row r="31" spans="1:10" s="39" customFormat="1" ht="33" hidden="1">
      <c r="A31" s="11">
        <v>4</v>
      </c>
      <c r="B31" s="8" t="s">
        <v>42</v>
      </c>
      <c r="C31" s="12"/>
      <c r="D31" s="60"/>
      <c r="E31" s="60"/>
      <c r="F31" s="60"/>
      <c r="G31" s="60"/>
      <c r="H31" s="4"/>
      <c r="I31" s="4"/>
      <c r="J31" s="58"/>
    </row>
    <row r="32" spans="1:10" s="66" customFormat="1" ht="19.5" hidden="1">
      <c r="A32" s="12"/>
      <c r="B32" s="9" t="s">
        <v>10</v>
      </c>
      <c r="C32" s="34" t="s">
        <v>43</v>
      </c>
      <c r="D32" s="60" t="e">
        <f>#REF!</f>
        <v>#REF!</v>
      </c>
      <c r="E32" s="60" t="e">
        <f>#REF!</f>
        <v>#REF!</v>
      </c>
      <c r="F32" s="60" t="e">
        <f>#REF!</f>
        <v>#REF!</v>
      </c>
      <c r="G32" s="60">
        <v>600</v>
      </c>
      <c r="H32" s="4" t="e">
        <f t="shared" si="0"/>
        <v>#REF!</v>
      </c>
      <c r="I32" s="4" t="e">
        <f t="shared" si="1"/>
        <v>#REF!</v>
      </c>
      <c r="J32" s="58" t="e">
        <f t="shared" si="2"/>
        <v>#REF!</v>
      </c>
    </row>
    <row r="33" spans="1:10" s="66" customFormat="1" ht="19.5" hidden="1">
      <c r="A33" s="12"/>
      <c r="B33" s="35" t="s">
        <v>11</v>
      </c>
      <c r="C33" s="34" t="s">
        <v>54</v>
      </c>
      <c r="D33" s="60" t="e">
        <f>#REF!</f>
        <v>#REF!</v>
      </c>
      <c r="E33" s="60" t="e">
        <f>#REF!</f>
        <v>#REF!</v>
      </c>
      <c r="F33" s="60" t="e">
        <f>#REF!</f>
        <v>#REF!</v>
      </c>
      <c r="G33" s="60">
        <v>300</v>
      </c>
      <c r="H33" s="4" t="e">
        <f t="shared" si="0"/>
        <v>#REF!</v>
      </c>
      <c r="I33" s="4" t="e">
        <f t="shared" si="1"/>
        <v>#REF!</v>
      </c>
      <c r="J33" s="58" t="e">
        <f t="shared" si="2"/>
        <v>#REF!</v>
      </c>
    </row>
    <row r="34" spans="1:10" s="66" customFormat="1" ht="19.5" hidden="1">
      <c r="A34" s="12"/>
      <c r="B34" s="35" t="s">
        <v>12</v>
      </c>
      <c r="C34" s="34" t="s">
        <v>55</v>
      </c>
      <c r="D34" s="60" t="e">
        <f>#REF!</f>
        <v>#REF!</v>
      </c>
      <c r="E34" s="60" t="e">
        <f>#REF!</f>
        <v>#REF!</v>
      </c>
      <c r="F34" s="60" t="e">
        <f>#REF!</f>
        <v>#REF!</v>
      </c>
      <c r="G34" s="60">
        <v>1300</v>
      </c>
      <c r="H34" s="4" t="e">
        <f t="shared" si="0"/>
        <v>#REF!</v>
      </c>
      <c r="I34" s="4" t="e">
        <f t="shared" si="1"/>
        <v>#REF!</v>
      </c>
      <c r="J34" s="58" t="e">
        <f t="shared" si="2"/>
        <v>#REF!</v>
      </c>
    </row>
    <row r="35" spans="1:10" s="39" customFormat="1" ht="19.5" hidden="1">
      <c r="A35" s="37"/>
      <c r="B35" s="9" t="s">
        <v>13</v>
      </c>
      <c r="C35" s="34" t="s">
        <v>53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>
        <v>420</v>
      </c>
      <c r="H35" s="4" t="e">
        <f t="shared" si="0"/>
        <v>#REF!</v>
      </c>
      <c r="I35" s="4" t="e">
        <f t="shared" si="1"/>
        <v>#REF!</v>
      </c>
      <c r="J35" s="58" t="e">
        <f t="shared" si="2"/>
        <v>#REF!</v>
      </c>
    </row>
    <row r="36" spans="1:10" s="39" customFormat="1" ht="19.5" hidden="1">
      <c r="A36" s="11"/>
      <c r="B36" s="35" t="s">
        <v>14</v>
      </c>
      <c r="C36" s="38" t="s">
        <v>44</v>
      </c>
      <c r="D36" s="60" t="e">
        <f>#REF!</f>
        <v>#REF!</v>
      </c>
      <c r="E36" s="60" t="e">
        <f>#REF!</f>
        <v>#REF!</v>
      </c>
      <c r="F36" s="60" t="e">
        <f>#REF!</f>
        <v>#REF!</v>
      </c>
      <c r="G36" s="60">
        <v>950</v>
      </c>
      <c r="H36" s="4" t="e">
        <f t="shared" si="0"/>
        <v>#REF!</v>
      </c>
      <c r="I36" s="4" t="e">
        <f t="shared" si="1"/>
        <v>#REF!</v>
      </c>
      <c r="J36" s="58" t="e">
        <f t="shared" si="2"/>
        <v>#REF!</v>
      </c>
    </row>
    <row r="37" spans="1:10" ht="19.5" hidden="1">
      <c r="A37" s="11"/>
      <c r="B37" s="35" t="s">
        <v>15</v>
      </c>
      <c r="C37" s="38" t="s">
        <v>53</v>
      </c>
      <c r="D37" s="57" t="e">
        <f>#REF!</f>
        <v>#REF!</v>
      </c>
      <c r="E37" s="57" t="e">
        <f>#REF!</f>
        <v>#REF!</v>
      </c>
      <c r="F37" s="57" t="e">
        <f>#REF!</f>
        <v>#REF!</v>
      </c>
      <c r="G37" s="60">
        <v>120</v>
      </c>
      <c r="H37" s="4" t="e">
        <f t="shared" si="0"/>
        <v>#REF!</v>
      </c>
      <c r="I37" s="4" t="e">
        <f t="shared" si="1"/>
        <v>#REF!</v>
      </c>
      <c r="J37" s="58" t="e">
        <f t="shared" si="2"/>
        <v>#REF!</v>
      </c>
    </row>
    <row r="38" spans="1:10" ht="19.5" hidden="1">
      <c r="A38" s="37"/>
      <c r="B38" s="50" t="s">
        <v>16</v>
      </c>
      <c r="C38" s="38" t="s">
        <v>53</v>
      </c>
      <c r="D38" s="57" t="e">
        <f>#REF!</f>
        <v>#REF!</v>
      </c>
      <c r="E38" s="57" t="e">
        <f>#REF!</f>
        <v>#REF!</v>
      </c>
      <c r="F38" s="57" t="e">
        <f>#REF!</f>
        <v>#REF!</v>
      </c>
      <c r="G38" s="60">
        <v>97</v>
      </c>
      <c r="H38" s="4" t="e">
        <f t="shared" si="0"/>
        <v>#REF!</v>
      </c>
      <c r="I38" s="4" t="e">
        <f t="shared" si="1"/>
        <v>#REF!</v>
      </c>
      <c r="J38" s="58" t="e">
        <f t="shared" si="2"/>
        <v>#REF!</v>
      </c>
    </row>
    <row r="39" spans="1:10" ht="19.5" hidden="1">
      <c r="A39" s="11"/>
      <c r="B39" s="35" t="s">
        <v>17</v>
      </c>
      <c r="C39" s="34" t="s">
        <v>56</v>
      </c>
      <c r="D39" s="57" t="e">
        <f>#REF!</f>
        <v>#REF!</v>
      </c>
      <c r="E39" s="57" t="e">
        <f>#REF!</f>
        <v>#REF!</v>
      </c>
      <c r="F39" s="57" t="e">
        <f>#REF!</f>
        <v>#REF!</v>
      </c>
      <c r="G39" s="60">
        <v>350</v>
      </c>
      <c r="H39" s="4" t="e">
        <f t="shared" si="0"/>
        <v>#REF!</v>
      </c>
      <c r="I39" s="4" t="e">
        <f t="shared" si="1"/>
        <v>#REF!</v>
      </c>
      <c r="J39" s="58" t="e">
        <f t="shared" si="2"/>
        <v>#REF!</v>
      </c>
    </row>
    <row r="40" spans="1:10" ht="19.5" hidden="1">
      <c r="A40" s="11"/>
      <c r="B40" s="35" t="s">
        <v>5</v>
      </c>
      <c r="C40" s="34" t="s">
        <v>45</v>
      </c>
      <c r="D40" s="57" t="e">
        <f>#REF!</f>
        <v>#REF!</v>
      </c>
      <c r="E40" s="57" t="e">
        <f>#REF!</f>
        <v>#REF!</v>
      </c>
      <c r="F40" s="57" t="e">
        <f>#REF!</f>
        <v>#REF!</v>
      </c>
      <c r="G40" s="60">
        <v>2000</v>
      </c>
      <c r="H40" s="4" t="e">
        <f t="shared" si="0"/>
        <v>#REF!</v>
      </c>
      <c r="I40" s="4" t="e">
        <f t="shared" si="1"/>
        <v>#REF!</v>
      </c>
      <c r="J40" s="58" t="e">
        <f t="shared" si="2"/>
        <v>#REF!</v>
      </c>
    </row>
    <row r="41" spans="1:10" ht="19.5" hidden="1">
      <c r="A41" s="11"/>
      <c r="B41" s="35" t="s">
        <v>6</v>
      </c>
      <c r="C41" s="34" t="s">
        <v>45</v>
      </c>
      <c r="D41" s="57" t="e">
        <f>#REF!</f>
        <v>#REF!</v>
      </c>
      <c r="E41" s="57" t="e">
        <f>#REF!</f>
        <v>#REF!</v>
      </c>
      <c r="F41" s="57" t="e">
        <f>#REF!</f>
        <v>#REF!</v>
      </c>
      <c r="G41" s="60">
        <v>4900</v>
      </c>
      <c r="H41" s="4" t="e">
        <f t="shared" si="0"/>
        <v>#REF!</v>
      </c>
      <c r="I41" s="4" t="e">
        <f t="shared" si="1"/>
        <v>#REF!</v>
      </c>
      <c r="J41" s="58" t="e">
        <f t="shared" si="2"/>
        <v>#REF!</v>
      </c>
    </row>
    <row r="42" spans="1:10" ht="19.5" hidden="1">
      <c r="A42" s="11"/>
      <c r="B42" s="35" t="s">
        <v>18</v>
      </c>
      <c r="C42" s="34" t="s">
        <v>46</v>
      </c>
      <c r="D42" s="57" t="e">
        <f>#REF!</f>
        <v>#REF!</v>
      </c>
      <c r="E42" s="57" t="e">
        <f>#REF!</f>
        <v>#REF!</v>
      </c>
      <c r="F42" s="57" t="e">
        <f>#REF!</f>
        <v>#REF!</v>
      </c>
      <c r="G42" s="60">
        <v>17500</v>
      </c>
      <c r="H42" s="4" t="e">
        <f t="shared" si="0"/>
        <v>#REF!</v>
      </c>
      <c r="I42" s="4" t="e">
        <f t="shared" si="1"/>
        <v>#REF!</v>
      </c>
      <c r="J42" s="58" t="e">
        <f t="shared" si="2"/>
        <v>#REF!</v>
      </c>
    </row>
    <row r="43" spans="1:10" ht="16.5">
      <c r="A43" s="40" t="s">
        <v>47</v>
      </c>
      <c r="B43" s="41" t="s">
        <v>48</v>
      </c>
      <c r="C43" s="42"/>
      <c r="D43" s="91"/>
      <c r="E43" s="91"/>
      <c r="F43" s="91"/>
      <c r="G43" s="91"/>
      <c r="H43" s="83"/>
      <c r="I43" s="83"/>
      <c r="J43" s="84"/>
    </row>
    <row r="44" spans="1:10" ht="16.5">
      <c r="A44" s="43">
        <v>1</v>
      </c>
      <c r="B44" s="44" t="s">
        <v>49</v>
      </c>
      <c r="C44" s="45"/>
      <c r="D44" s="57"/>
      <c r="E44" s="57"/>
      <c r="F44" s="57"/>
      <c r="G44" s="60"/>
      <c r="H44" s="4"/>
      <c r="I44" s="4"/>
      <c r="J44" s="58"/>
    </row>
    <row r="45" spans="1:10" ht="16.5">
      <c r="A45" s="45"/>
      <c r="B45" s="46" t="s">
        <v>50</v>
      </c>
      <c r="C45" s="45" t="s">
        <v>3</v>
      </c>
      <c r="D45" s="57">
        <v>23812</v>
      </c>
      <c r="E45" s="57">
        <v>26720</v>
      </c>
      <c r="F45" s="57">
        <v>24868</v>
      </c>
      <c r="G45" s="60">
        <v>27000</v>
      </c>
      <c r="H45" s="4">
        <f t="shared" si="0"/>
        <v>104.43473878716614</v>
      </c>
      <c r="I45" s="4">
        <f t="shared" si="1"/>
        <v>93.0688622754491</v>
      </c>
      <c r="J45" s="58">
        <f t="shared" si="2"/>
        <v>108.57326684896252</v>
      </c>
    </row>
    <row r="46" spans="1:10" ht="16.5">
      <c r="A46" s="45"/>
      <c r="B46" s="46" t="s">
        <v>51</v>
      </c>
      <c r="C46" s="45" t="s">
        <v>3</v>
      </c>
      <c r="D46" s="57">
        <v>39068</v>
      </c>
      <c r="E46" s="57">
        <v>44765</v>
      </c>
      <c r="F46" s="57">
        <v>43342.18</v>
      </c>
      <c r="G46" s="60">
        <v>48500</v>
      </c>
      <c r="H46" s="4">
        <f t="shared" si="0"/>
        <v>110.94036039725607</v>
      </c>
      <c r="I46" s="4">
        <f t="shared" si="1"/>
        <v>96.82157935887412</v>
      </c>
      <c r="J46" s="58">
        <f t="shared" si="2"/>
        <v>111.9002320603163</v>
      </c>
    </row>
    <row r="47" spans="1:13" s="62" customFormat="1" ht="33">
      <c r="A47" s="43">
        <v>2</v>
      </c>
      <c r="B47" s="1" t="s">
        <v>52</v>
      </c>
      <c r="C47" s="47" t="s">
        <v>3</v>
      </c>
      <c r="D47" s="85">
        <v>29401.6</v>
      </c>
      <c r="E47" s="85">
        <v>32800</v>
      </c>
      <c r="F47" s="85">
        <v>29307.8</v>
      </c>
      <c r="G47" s="73">
        <f>+G48+G49</f>
        <v>32500</v>
      </c>
      <c r="H47" s="81">
        <f t="shared" si="0"/>
        <v>99.68096974314324</v>
      </c>
      <c r="I47" s="81">
        <f t="shared" si="1"/>
        <v>89.3530487804878</v>
      </c>
      <c r="J47" s="82">
        <f t="shared" si="2"/>
        <v>110.89198097434814</v>
      </c>
      <c r="L47" s="93"/>
      <c r="M47" s="93"/>
    </row>
    <row r="48" spans="1:13" ht="16.5">
      <c r="A48" s="43"/>
      <c r="B48" s="7" t="s">
        <v>64</v>
      </c>
      <c r="C48" s="48" t="str">
        <f>C46</f>
        <v>Tỷ đồng</v>
      </c>
      <c r="D48" s="57">
        <v>26365.430499999995</v>
      </c>
      <c r="E48" s="57">
        <v>29000</v>
      </c>
      <c r="F48" s="57">
        <v>26636.818</v>
      </c>
      <c r="G48" s="60">
        <v>29500</v>
      </c>
      <c r="H48" s="4">
        <f t="shared" si="0"/>
        <v>101.02933081255776</v>
      </c>
      <c r="I48" s="4">
        <f t="shared" si="1"/>
        <v>91.85109655172413</v>
      </c>
      <c r="J48" s="58">
        <f t="shared" si="2"/>
        <v>110.74896408422357</v>
      </c>
      <c r="L48" s="94"/>
      <c r="M48" s="94"/>
    </row>
    <row r="49" spans="1:13" ht="16.5">
      <c r="A49" s="43"/>
      <c r="B49" s="7" t="s">
        <v>65</v>
      </c>
      <c r="C49" s="48" t="str">
        <f>C46</f>
        <v>Tỷ đồng</v>
      </c>
      <c r="D49" s="57">
        <v>3036.166</v>
      </c>
      <c r="E49" s="57">
        <v>3800</v>
      </c>
      <c r="F49" s="57">
        <v>2670.979</v>
      </c>
      <c r="G49" s="60">
        <v>3000</v>
      </c>
      <c r="H49" s="4">
        <f t="shared" si="0"/>
        <v>87.97210033970474</v>
      </c>
      <c r="I49" s="4">
        <f t="shared" si="1"/>
        <v>70.28892105263157</v>
      </c>
      <c r="J49" s="58">
        <f t="shared" si="2"/>
        <v>112.31836716050559</v>
      </c>
      <c r="L49" s="92"/>
      <c r="M49" s="92"/>
    </row>
  </sheetData>
  <sheetProtection/>
  <mergeCells count="9">
    <mergeCell ref="A1:J1"/>
    <mergeCell ref="A2:J2"/>
    <mergeCell ref="A3:A4"/>
    <mergeCell ref="B3:B4"/>
    <mergeCell ref="C3:C4"/>
    <mergeCell ref="D3:D4"/>
    <mergeCell ref="E3:F3"/>
    <mergeCell ref="G3:G4"/>
    <mergeCell ref="H3:J3"/>
  </mergeCells>
  <printOptions horizontalCentered="1"/>
  <pageMargins left="0.6" right="0.28" top="0.26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DD_Quang</dc:creator>
  <cp:keywords/>
  <dc:description/>
  <cp:lastModifiedBy>Mrs Nhung</cp:lastModifiedBy>
  <cp:lastPrinted>2020-11-03T04:11:27Z</cp:lastPrinted>
  <dcterms:created xsi:type="dcterms:W3CDTF">2005-06-24T02:52:17Z</dcterms:created>
  <dcterms:modified xsi:type="dcterms:W3CDTF">2020-11-04T01:48:31Z</dcterms:modified>
  <cp:category/>
  <cp:version/>
  <cp:contentType/>
  <cp:contentStatus/>
</cp:coreProperties>
</file>