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7485" activeTab="0"/>
  </bookViews>
  <sheets>
    <sheet name="Tháng 10" sheetId="1" r:id="rId1"/>
    <sheet name="Sheet1" sheetId="2" r:id="rId2"/>
  </sheets>
  <definedNames>
    <definedName name="_xlnm.Print_Titles" localSheetId="0">'Tháng 10'!$4:$6</definedName>
  </definedNames>
  <calcPr fullCalcOnLoad="1"/>
</workbook>
</file>

<file path=xl/sharedStrings.xml><?xml version="1.0" encoding="utf-8"?>
<sst xmlns="http://schemas.openxmlformats.org/spreadsheetml/2006/main" count="117" uniqueCount="86">
  <si>
    <t>Chỉ tiêu</t>
  </si>
  <si>
    <t>A</t>
  </si>
  <si>
    <t>B</t>
  </si>
  <si>
    <t>C</t>
  </si>
  <si>
    <t>I</t>
  </si>
  <si>
    <t>Phân theo loại hình kinh tế</t>
  </si>
  <si>
    <t>Tỷ.đ</t>
  </si>
  <si>
    <t>- Kinh tế nhà nước</t>
  </si>
  <si>
    <t>"</t>
  </si>
  <si>
    <t>- Kinh tế ngoài quốc doanh</t>
  </si>
  <si>
    <t>- Kinh tế có vốn đầu tư NN</t>
  </si>
  <si>
    <t>Phân theo ngành công nghiệp</t>
  </si>
  <si>
    <t xml:space="preserve"> - Công nghiệp chế biến</t>
  </si>
  <si>
    <t>ĐV tính</t>
  </si>
  <si>
    <t>Giá trị SXCN (giá thực tế)</t>
  </si>
  <si>
    <t>Tỷ lệ</t>
  </si>
  <si>
    <t>Tháng dự tính so với tháng trước</t>
  </si>
  <si>
    <t>STT</t>
  </si>
  <si>
    <t>7=3/2</t>
  </si>
  <si>
    <t>8=4/6</t>
  </si>
  <si>
    <t>9=4/1</t>
  </si>
  <si>
    <t>PHỤ LỤC: GIÁ TRỊ SẢN XUẤT CÔNG NGHIỆP, TỔNG MỨC LƯU CHUYỂN HÀNG HÓA</t>
  </si>
  <si>
    <t>Doanh thu dịch vụ</t>
  </si>
  <si>
    <t xml:space="preserve"> - Công nghiệp khai thác</t>
  </si>
  <si>
    <t xml:space="preserve"> - SX &amp;PP điện, khí đốt, nước</t>
  </si>
  <si>
    <t>- Cung cấp nước, quản lý và xử lý rác thải, nước thải</t>
  </si>
  <si>
    <t>Năm 2019</t>
  </si>
  <si>
    <t>Kế hoạch năm 2020</t>
  </si>
  <si>
    <t>Năm 2020</t>
  </si>
  <si>
    <t>Tổng mức bán lẻ hàng hóa và doanh thu dịch vụ</t>
  </si>
  <si>
    <t>Tỷ đồng</t>
  </si>
  <si>
    <t>Triệu USD</t>
  </si>
  <si>
    <t>Tổng mức bán lẻ hàng hóa</t>
  </si>
  <si>
    <t>II</t>
  </si>
  <si>
    <t>III</t>
  </si>
  <si>
    <t>Xuất khẩu</t>
  </si>
  <si>
    <t>Kim ngạch Xuất khẩu</t>
  </si>
  <si>
    <t>Một số mặt hàng xuât khẩu chủ yếu</t>
  </si>
  <si>
    <t>-</t>
  </si>
  <si>
    <t>Hàng dệt may, da giầy</t>
  </si>
  <si>
    <t>Máy tính, sản phẩm điện tử và linh kiện</t>
  </si>
  <si>
    <t>Điện thoại các loại và linh kiện</t>
  </si>
  <si>
    <t>Thiết bị điện</t>
  </si>
  <si>
    <t>Sản phẩm từ chất dẻo</t>
  </si>
  <si>
    <t>Hàng hóa khác</t>
  </si>
  <si>
    <t>IV</t>
  </si>
  <si>
    <t>Kim ngạch nhập khẩu</t>
  </si>
  <si>
    <t>Một số mặt hàng nhập khẩu chủ yếu</t>
  </si>
  <si>
    <t>Nguyên liệu, phụ liệu hàng dệt may, da giầy</t>
  </si>
  <si>
    <t>Máy móc thiết bị</t>
  </si>
  <si>
    <t>Nhập khẩu</t>
  </si>
  <si>
    <t>(Kèm theo báo cáo số      /BC-SCT, ngày     tháng 10 năm 2020 của Sở Công Thương)</t>
  </si>
  <si>
    <t>dự tính tháng 10</t>
  </si>
  <si>
    <t xml:space="preserve">    TH tháng 10</t>
  </si>
  <si>
    <t>dự tính 10 tháng</t>
  </si>
  <si>
    <t xml:space="preserve">TH 10 tháng </t>
  </si>
  <si>
    <t>ƯTH 10 tháng so với cùng kỳ</t>
  </si>
  <si>
    <t>ƯTH 10 tháng so với kế hoạch</t>
  </si>
  <si>
    <t>Chính thức tháng 9</t>
  </si>
  <si>
    <t>BÁO CÁO CHÍNH THỨC GIÁ TRỊ SẢN XUẤT CÔNG NGHIỆP</t>
  </si>
  <si>
    <t>THEO GIÁ HIỆN HÀNH</t>
  </si>
  <si>
    <t>Tháng 10 năm 2020</t>
  </si>
  <si>
    <t>TT</t>
  </si>
  <si>
    <t>Ngành/Thành phần KT</t>
  </si>
  <si>
    <t>Năm báo cáo( Triệu đồng )</t>
  </si>
  <si>
    <t>Năm trước( Triệu đồng )</t>
  </si>
  <si>
    <t>Chính thức tháng trước tháng báo cáo</t>
  </si>
  <si>
    <t>Dự tính tháng  báo cáo</t>
  </si>
  <si>
    <t>Cộng dồn đến cuối tháng báo cáo</t>
  </si>
  <si>
    <t>Thực hiện cùng kỳ với tháng báo cáo</t>
  </si>
  <si>
    <t>Chính thức đến cuối tháng báo cáo</t>
  </si>
  <si>
    <t>Tổng số</t>
  </si>
  <si>
    <t>Tr.đó: Khu CN</t>
  </si>
  <si>
    <t>Chia theo TP kinh tế</t>
  </si>
  <si>
    <t>Kinh tế Nhà nước</t>
  </si>
  <si>
    <t>Kinh tế ngoài nhà nước</t>
  </si>
  <si>
    <t>Kinh tế có vốn nước ngoài</t>
  </si>
  <si>
    <t>Chia theo ngành</t>
  </si>
  <si>
    <t>CN khai thác</t>
  </si>
  <si>
    <t>CN chế biến</t>
  </si>
  <si>
    <t>D</t>
  </si>
  <si>
    <t>CN SX, PP điện</t>
  </si>
  <si>
    <t>E</t>
  </si>
  <si>
    <t>CN khai thác, CC nước</t>
  </si>
  <si>
    <t>Lập biểu</t>
  </si>
  <si>
    <t>Chu Thị Huyền</t>
  </si>
</sst>
</file>

<file path=xl/styles.xml><?xml version="1.0" encoding="utf-8"?>
<styleSheet xmlns="http://schemas.openxmlformats.org/spreadsheetml/2006/main">
  <numFmts count="4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₫_-;\-* #,##0\ _₫_-;_-* &quot;-&quot;\ _₫_-;_-@_-"/>
    <numFmt numFmtId="179" formatCode="_-* #,##0.00\ _₫_-;\-* #,##0.00\ _₫_-;_-* &quot;-&quot;??\ _₫_-;_-@_-"/>
    <numFmt numFmtId="180" formatCode="#,##0.0;[Red]#,##0.0"/>
    <numFmt numFmtId="181" formatCode="#,##0.00;[Red]#,##0.00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  <numFmt numFmtId="188" formatCode="0.00000"/>
    <numFmt numFmtId="189" formatCode="0.0000"/>
    <numFmt numFmtId="190" formatCode="0.000"/>
    <numFmt numFmtId="191" formatCode="#,##0;[Red]#,##0"/>
    <numFmt numFmtId="192" formatCode="#,##0.000;[Red]#,##0.000"/>
    <numFmt numFmtId="193" formatCode="0.0000000"/>
    <numFmt numFmtId="194" formatCode="0.00000000"/>
    <numFmt numFmtId="195" formatCode="0.000000"/>
    <numFmt numFmtId="196" formatCode="_-* #,##0.00\ _€_-;\-* #,##0.00\ _€_-;_-* &quot;-&quot;??\ _€_-;_-@_-"/>
    <numFmt numFmtId="197" formatCode="#,##0.000"/>
    <numFmt numFmtId="198" formatCode="#,##0.0"/>
    <numFmt numFmtId="199" formatCode="0.0"/>
    <numFmt numFmtId="200" formatCode="#,##0.0000;[Red]#,##0.0000"/>
    <numFmt numFmtId="201" formatCode="_(* #,##0_);_(* \(#,##0\);_(* &quot;-&quot;??_);_(@_)"/>
    <numFmt numFmtId="202" formatCode="_(* #,##0.000_);_(* \(#,##0.000\);_(* &quot;-&quot;??_);_(@_)"/>
    <numFmt numFmtId="203" formatCode="#,##0.0000"/>
  </numFmts>
  <fonts count="51">
    <font>
      <sz val="12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59"/>
      <name val="Times New Roman"/>
      <family val="1"/>
    </font>
    <font>
      <b/>
      <sz val="13"/>
      <color indexed="59"/>
      <name val="Times New Roman"/>
      <family val="1"/>
    </font>
    <font>
      <b/>
      <u val="single"/>
      <sz val="13"/>
      <color indexed="59"/>
      <name val="Times New Roman"/>
      <family val="1"/>
    </font>
    <font>
      <i/>
      <sz val="13"/>
      <color indexed="59"/>
      <name val="Times New Roman"/>
      <family val="1"/>
    </font>
    <font>
      <b/>
      <i/>
      <sz val="13"/>
      <color indexed="5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3"/>
      <color theme="2" tint="-0.8999800086021423"/>
      <name val="Times New Roman"/>
      <family val="1"/>
    </font>
    <font>
      <b/>
      <sz val="13"/>
      <color theme="2" tint="-0.8999800086021423"/>
      <name val="Times New Roman"/>
      <family val="1"/>
    </font>
    <font>
      <b/>
      <u val="single"/>
      <sz val="13"/>
      <color theme="2" tint="-0.8999800086021423"/>
      <name val="Times New Roman"/>
      <family val="1"/>
    </font>
    <font>
      <i/>
      <sz val="13"/>
      <color theme="2" tint="-0.8999800086021423"/>
      <name val="Times New Roman"/>
      <family val="1"/>
    </font>
    <font>
      <b/>
      <i/>
      <sz val="13"/>
      <color theme="2" tint="-0.899980008602142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3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80" fontId="47" fillId="30" borderId="11" xfId="0" applyNumberFormat="1" applyFont="1" applyFill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right" vertical="center"/>
    </xf>
    <xf numFmtId="180" fontId="47" fillId="30" borderId="11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181" fontId="47" fillId="0" borderId="12" xfId="0" applyNumberFormat="1" applyFont="1" applyBorder="1" applyAlignment="1">
      <alignment horizontal="left" vertical="center" wrapText="1"/>
    </xf>
    <xf numFmtId="180" fontId="47" fillId="30" borderId="12" xfId="0" applyNumberFormat="1" applyFont="1" applyFill="1" applyBorder="1" applyAlignment="1">
      <alignment horizontal="center" vertical="center" wrapText="1"/>
    </xf>
    <xf numFmtId="191" fontId="47" fillId="0" borderId="12" xfId="0" applyNumberFormat="1" applyFont="1" applyBorder="1" applyAlignment="1">
      <alignment horizontal="right" vertical="center"/>
    </xf>
    <xf numFmtId="180" fontId="47" fillId="0" borderId="12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181" fontId="46" fillId="0" borderId="12" xfId="0" applyNumberFormat="1" applyFont="1" applyBorder="1" applyAlignment="1">
      <alignment horizontal="left" vertical="center" wrapText="1"/>
    </xf>
    <xf numFmtId="180" fontId="46" fillId="30" borderId="12" xfId="0" applyNumberFormat="1" applyFont="1" applyFill="1" applyBorder="1" applyAlignment="1">
      <alignment horizontal="center" vertical="center" wrapText="1"/>
    </xf>
    <xf numFmtId="191" fontId="46" fillId="0" borderId="12" xfId="0" applyNumberFormat="1" applyFont="1" applyBorder="1" applyAlignment="1">
      <alignment horizontal="right" vertical="center"/>
    </xf>
    <xf numFmtId="180" fontId="46" fillId="0" borderId="12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 quotePrefix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191" fontId="47" fillId="0" borderId="12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91" fontId="46" fillId="0" borderId="12" xfId="0" applyNumberFormat="1" applyFont="1" applyBorder="1" applyAlignment="1">
      <alignment vertical="center"/>
    </xf>
    <xf numFmtId="191" fontId="46" fillId="0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30" borderId="10" xfId="0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right" vertical="center"/>
    </xf>
    <xf numFmtId="191" fontId="8" fillId="0" borderId="12" xfId="0" applyNumberFormat="1" applyFont="1" applyBorder="1" applyAlignment="1">
      <alignment horizontal="right" vertical="center"/>
    </xf>
    <xf numFmtId="191" fontId="9" fillId="0" borderId="12" xfId="0" applyNumberFormat="1" applyFont="1" applyBorder="1" applyAlignment="1">
      <alignment horizontal="right" vertical="center"/>
    </xf>
    <xf numFmtId="191" fontId="9" fillId="0" borderId="12" xfId="0" applyNumberFormat="1" applyFont="1" applyBorder="1" applyAlignment="1">
      <alignment vertical="center"/>
    </xf>
    <xf numFmtId="191" fontId="9" fillId="0" borderId="12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80" fontId="47" fillId="0" borderId="11" xfId="0" applyNumberFormat="1" applyFont="1" applyFill="1" applyBorder="1" applyAlignment="1">
      <alignment horizontal="right" vertical="center"/>
    </xf>
    <xf numFmtId="191" fontId="46" fillId="0" borderId="12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justify" vertical="center"/>
    </xf>
    <xf numFmtId="180" fontId="11" fillId="3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justify" vertical="center"/>
    </xf>
    <xf numFmtId="180" fontId="12" fillId="3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justify" vertical="center"/>
    </xf>
    <xf numFmtId="180" fontId="12" fillId="3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201" fontId="12" fillId="0" borderId="13" xfId="42" applyNumberFormat="1" applyFont="1" applyBorder="1" applyAlignment="1">
      <alignment vertical="center"/>
    </xf>
    <xf numFmtId="201" fontId="9" fillId="0" borderId="13" xfId="42" applyNumberFormat="1" applyFont="1" applyFill="1" applyBorder="1" applyAlignment="1">
      <alignment horizontal="right" vertical="center"/>
    </xf>
    <xf numFmtId="201" fontId="46" fillId="0" borderId="13" xfId="42" applyNumberFormat="1" applyFont="1" applyFill="1" applyBorder="1" applyAlignment="1">
      <alignment horizontal="right" vertical="center"/>
    </xf>
    <xf numFmtId="180" fontId="47" fillId="0" borderId="13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180" fontId="47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201" fontId="50" fillId="0" borderId="12" xfId="42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 quotePrefix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180" fontId="47" fillId="0" borderId="12" xfId="0" applyNumberFormat="1" applyFont="1" applyBorder="1" applyAlignment="1">
      <alignment horizontal="right" vertical="center" wrapText="1"/>
    </xf>
    <xf numFmtId="201" fontId="46" fillId="0" borderId="12" xfId="42" applyNumberFormat="1" applyFont="1" applyBorder="1" applyAlignment="1">
      <alignment horizontal="right" vertical="center" wrapText="1"/>
    </xf>
    <xf numFmtId="201" fontId="9" fillId="0" borderId="12" xfId="42" applyNumberFormat="1" applyFont="1" applyBorder="1" applyAlignment="1">
      <alignment horizontal="right" vertical="center" wrapText="1"/>
    </xf>
    <xf numFmtId="201" fontId="46" fillId="0" borderId="12" xfId="42" applyNumberFormat="1" applyFont="1" applyFill="1" applyBorder="1" applyAlignment="1">
      <alignment horizontal="right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180" fontId="46" fillId="0" borderId="12" xfId="0" applyNumberFormat="1" applyFont="1" applyBorder="1" applyAlignment="1">
      <alignment vertical="center" wrapText="1"/>
    </xf>
    <xf numFmtId="180" fontId="46" fillId="0" borderId="12" xfId="0" applyNumberFormat="1" applyFont="1" applyBorder="1" applyAlignment="1">
      <alignment horizontal="right" vertical="center" wrapText="1"/>
    </xf>
    <xf numFmtId="2" fontId="46" fillId="0" borderId="12" xfId="0" applyNumberFormat="1" applyFont="1" applyBorder="1" applyAlignment="1">
      <alignment vertical="center" wrapText="1"/>
    </xf>
    <xf numFmtId="201" fontId="46" fillId="0" borderId="12" xfId="42" applyNumberFormat="1" applyFont="1" applyFill="1" applyBorder="1" applyAlignment="1">
      <alignment horizontal="right" vertical="center"/>
    </xf>
    <xf numFmtId="201" fontId="46" fillId="0" borderId="12" xfId="42" applyNumberFormat="1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180" fontId="46" fillId="0" borderId="14" xfId="0" applyNumberFormat="1" applyFont="1" applyBorder="1" applyAlignment="1">
      <alignment horizontal="right" vertical="center" wrapText="1"/>
    </xf>
    <xf numFmtId="201" fontId="46" fillId="0" borderId="14" xfId="42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201" fontId="13" fillId="0" borderId="12" xfId="42" applyNumberFormat="1" applyFont="1" applyBorder="1" applyAlignment="1">
      <alignment horizontal="right" vertical="center" wrapText="1"/>
    </xf>
    <xf numFmtId="180" fontId="50" fillId="0" borderId="13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vertical="center"/>
    </xf>
    <xf numFmtId="191" fontId="47" fillId="0" borderId="0" xfId="0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5" sqref="N5"/>
    </sheetView>
  </sheetViews>
  <sheetFormatPr defaultColWidth="9.00390625" defaultRowHeight="15.75"/>
  <cols>
    <col min="1" max="1" width="4.375" style="1" customWidth="1"/>
    <col min="2" max="2" width="23.125" style="72" customWidth="1"/>
    <col min="3" max="3" width="9.50390625" style="71" bestFit="1" customWidth="1"/>
    <col min="4" max="4" width="10.25390625" style="71" customWidth="1"/>
    <col min="5" max="5" width="10.625" style="71" customWidth="1"/>
    <col min="6" max="6" width="10.375" style="73" customWidth="1"/>
    <col min="7" max="7" width="10.375" style="74" customWidth="1"/>
    <col min="8" max="8" width="10.50390625" style="71" customWidth="1"/>
    <col min="9" max="9" width="10.625" style="1" customWidth="1"/>
    <col min="10" max="11" width="8.75390625" style="1" customWidth="1"/>
    <col min="12" max="12" width="8.00390625" style="1" customWidth="1"/>
    <col min="13" max="13" width="9.00390625" style="1" customWidth="1"/>
    <col min="14" max="14" width="13.375" style="1" customWidth="1"/>
    <col min="15" max="15" width="10.125" style="1" bestFit="1" customWidth="1"/>
    <col min="16" max="16" width="9.00390625" style="1" customWidth="1"/>
    <col min="17" max="17" width="10.125" style="1" bestFit="1" customWidth="1"/>
    <col min="18" max="16384" width="9.00390625" style="1" customWidth="1"/>
  </cols>
  <sheetData>
    <row r="1" spans="1:12" ht="16.5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6.5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6:7" s="2" customFormat="1" ht="16.5">
      <c r="F3" s="30"/>
      <c r="G3" s="37"/>
    </row>
    <row r="4" spans="1:12" s="41" customFormat="1" ht="26.25" customHeight="1">
      <c r="A4" s="107" t="s">
        <v>17</v>
      </c>
      <c r="B4" s="107" t="s">
        <v>0</v>
      </c>
      <c r="C4" s="107" t="s">
        <v>13</v>
      </c>
      <c r="D4" s="107" t="s">
        <v>27</v>
      </c>
      <c r="E4" s="107" t="s">
        <v>28</v>
      </c>
      <c r="F4" s="107"/>
      <c r="G4" s="107"/>
      <c r="H4" s="107" t="s">
        <v>26</v>
      </c>
      <c r="I4" s="107"/>
      <c r="J4" s="107" t="s">
        <v>15</v>
      </c>
      <c r="K4" s="107"/>
      <c r="L4" s="107"/>
    </row>
    <row r="5" spans="1:12" s="41" customFormat="1" ht="99">
      <c r="A5" s="107"/>
      <c r="B5" s="107"/>
      <c r="C5" s="107"/>
      <c r="D5" s="107"/>
      <c r="E5" s="102" t="s">
        <v>58</v>
      </c>
      <c r="F5" s="31" t="s">
        <v>52</v>
      </c>
      <c r="G5" s="38" t="s">
        <v>54</v>
      </c>
      <c r="H5" s="3" t="s">
        <v>53</v>
      </c>
      <c r="I5" s="3" t="s">
        <v>55</v>
      </c>
      <c r="J5" s="42" t="s">
        <v>16</v>
      </c>
      <c r="K5" s="102" t="s">
        <v>56</v>
      </c>
      <c r="L5" s="102" t="s">
        <v>57</v>
      </c>
    </row>
    <row r="6" spans="1:12" s="48" customFormat="1" ht="16.5">
      <c r="A6" s="43" t="s">
        <v>1</v>
      </c>
      <c r="B6" s="44" t="s">
        <v>2</v>
      </c>
      <c r="C6" s="43" t="s">
        <v>3</v>
      </c>
      <c r="D6" s="43">
        <v>1</v>
      </c>
      <c r="E6" s="43">
        <v>2</v>
      </c>
      <c r="F6" s="45">
        <v>3</v>
      </c>
      <c r="G6" s="46">
        <v>4</v>
      </c>
      <c r="H6" s="47">
        <v>5</v>
      </c>
      <c r="I6" s="43">
        <v>6</v>
      </c>
      <c r="J6" s="43" t="s">
        <v>18</v>
      </c>
      <c r="K6" s="43" t="s">
        <v>19</v>
      </c>
      <c r="L6" s="43" t="s">
        <v>20</v>
      </c>
    </row>
    <row r="7" spans="1:12" s="9" customFormat="1" ht="33">
      <c r="A7" s="4" t="s">
        <v>4</v>
      </c>
      <c r="B7" s="5" t="s">
        <v>14</v>
      </c>
      <c r="C7" s="6"/>
      <c r="D7" s="7"/>
      <c r="E7" s="7"/>
      <c r="F7" s="32"/>
      <c r="G7" s="39"/>
      <c r="H7" s="7"/>
      <c r="I7" s="7"/>
      <c r="J7" s="8"/>
      <c r="K7" s="8"/>
      <c r="L7" s="8"/>
    </row>
    <row r="8" spans="1:12" s="15" customFormat="1" ht="33">
      <c r="A8" s="10">
        <v>1</v>
      </c>
      <c r="B8" s="11" t="s">
        <v>5</v>
      </c>
      <c r="C8" s="12" t="s">
        <v>6</v>
      </c>
      <c r="D8" s="13">
        <f aca="true" t="shared" si="0" ref="D8:I8">SUM(D9:D11)</f>
        <v>275124.847987108</v>
      </c>
      <c r="E8" s="13">
        <f t="shared" si="0"/>
        <v>23589.347999999998</v>
      </c>
      <c r="F8" s="33">
        <f t="shared" si="0"/>
        <v>25139.625300000003</v>
      </c>
      <c r="G8" s="26">
        <f t="shared" si="0"/>
        <v>214183.63159999996</v>
      </c>
      <c r="H8" s="13">
        <f t="shared" si="0"/>
        <v>19178.61</v>
      </c>
      <c r="I8" s="13">
        <f t="shared" si="0"/>
        <v>178760.47</v>
      </c>
      <c r="J8" s="14">
        <f>F8*100/E8</f>
        <v>106.57193789332374</v>
      </c>
      <c r="K8" s="14">
        <f>G8/I8*100</f>
        <v>119.81599265206673</v>
      </c>
      <c r="L8" s="14">
        <f>G8/D8*100</f>
        <v>77.8496137906222</v>
      </c>
    </row>
    <row r="9" spans="1:12" s="21" customFormat="1" ht="16.5">
      <c r="A9" s="16"/>
      <c r="B9" s="17" t="s">
        <v>7</v>
      </c>
      <c r="C9" s="18" t="s">
        <v>6</v>
      </c>
      <c r="D9" s="19">
        <v>7082.94632</v>
      </c>
      <c r="E9" s="19">
        <v>563.451</v>
      </c>
      <c r="F9" s="34">
        <v>578.969</v>
      </c>
      <c r="G9" s="29">
        <v>6517.563</v>
      </c>
      <c r="H9" s="19">
        <v>570.604</v>
      </c>
      <c r="I9" s="19">
        <v>6107.981</v>
      </c>
      <c r="J9" s="20">
        <f aca="true" t="shared" si="1" ref="J9:J16">F9*100/E9</f>
        <v>102.75409929168642</v>
      </c>
      <c r="K9" s="20">
        <f aca="true" t="shared" si="2" ref="K9:K16">G9/I9*100</f>
        <v>106.70568556123538</v>
      </c>
      <c r="L9" s="20">
        <f aca="true" t="shared" si="3" ref="L9:L16">G9/D9*100</f>
        <v>92.01768170396073</v>
      </c>
    </row>
    <row r="10" spans="1:12" s="21" customFormat="1" ht="33">
      <c r="A10" s="16"/>
      <c r="B10" s="22" t="s">
        <v>9</v>
      </c>
      <c r="C10" s="18" t="s">
        <v>6</v>
      </c>
      <c r="D10" s="19">
        <v>34194.35185</v>
      </c>
      <c r="E10" s="19">
        <v>2462.224</v>
      </c>
      <c r="F10" s="34">
        <v>2574.079</v>
      </c>
      <c r="G10" s="29">
        <v>23135.2823</v>
      </c>
      <c r="H10" s="19">
        <v>2304.834</v>
      </c>
      <c r="I10" s="19">
        <v>22507.508</v>
      </c>
      <c r="J10" s="20">
        <f t="shared" si="1"/>
        <v>104.54284419289228</v>
      </c>
      <c r="K10" s="20">
        <f t="shared" si="2"/>
        <v>102.78917728253167</v>
      </c>
      <c r="L10" s="20">
        <f t="shared" si="3"/>
        <v>67.65819805998166</v>
      </c>
    </row>
    <row r="11" spans="1:12" s="21" customFormat="1" ht="33">
      <c r="A11" s="16"/>
      <c r="B11" s="22" t="s">
        <v>10</v>
      </c>
      <c r="C11" s="18" t="s">
        <v>6</v>
      </c>
      <c r="D11" s="19">
        <v>233847.549817108</v>
      </c>
      <c r="E11" s="19">
        <v>20563.673</v>
      </c>
      <c r="F11" s="34">
        <v>21986.577300000004</v>
      </c>
      <c r="G11" s="29">
        <v>184530.78629999995</v>
      </c>
      <c r="H11" s="19">
        <v>16303.172</v>
      </c>
      <c r="I11" s="19">
        <v>150144.981</v>
      </c>
      <c r="J11" s="20">
        <f t="shared" si="1"/>
        <v>106.91950460406565</v>
      </c>
      <c r="K11" s="20">
        <f t="shared" si="2"/>
        <v>122.90173475728766</v>
      </c>
      <c r="L11" s="20">
        <f t="shared" si="3"/>
        <v>78.91072044343477</v>
      </c>
    </row>
    <row r="12" spans="1:12" s="21" customFormat="1" ht="33">
      <c r="A12" s="10">
        <v>2</v>
      </c>
      <c r="B12" s="23" t="s">
        <v>11</v>
      </c>
      <c r="C12" s="12" t="s">
        <v>6</v>
      </c>
      <c r="D12" s="13">
        <f aca="true" t="shared" si="4" ref="D12:I12">SUM(D13:D16)</f>
        <v>275124.847987108</v>
      </c>
      <c r="E12" s="13">
        <f t="shared" si="4"/>
        <v>23589.347999999998</v>
      </c>
      <c r="F12" s="13">
        <f t="shared" si="4"/>
        <v>25139.625300000007</v>
      </c>
      <c r="G12" s="13">
        <f t="shared" si="4"/>
        <v>214183.63159999996</v>
      </c>
      <c r="H12" s="13">
        <f t="shared" si="4"/>
        <v>19178.609999999997</v>
      </c>
      <c r="I12" s="13">
        <f t="shared" si="4"/>
        <v>178760.47</v>
      </c>
      <c r="J12" s="14">
        <f t="shared" si="1"/>
        <v>106.57193789332375</v>
      </c>
      <c r="K12" s="14">
        <f t="shared" si="2"/>
        <v>119.81599265206673</v>
      </c>
      <c r="L12" s="14">
        <f t="shared" si="3"/>
        <v>77.8496137906222</v>
      </c>
    </row>
    <row r="13" spans="1:12" s="21" customFormat="1" ht="16.5">
      <c r="A13" s="16"/>
      <c r="B13" s="24" t="s">
        <v>23</v>
      </c>
      <c r="C13" s="16" t="s">
        <v>8</v>
      </c>
      <c r="D13" s="19">
        <v>2690</v>
      </c>
      <c r="E13" s="28">
        <v>157.822</v>
      </c>
      <c r="F13" s="35">
        <v>151.18</v>
      </c>
      <c r="G13" s="40">
        <v>1774.6521</v>
      </c>
      <c r="H13" s="28">
        <v>163.01</v>
      </c>
      <c r="I13" s="28">
        <v>1776.162</v>
      </c>
      <c r="J13" s="20">
        <f t="shared" si="1"/>
        <v>95.79146126649009</v>
      </c>
      <c r="K13" s="20">
        <f t="shared" si="2"/>
        <v>99.91499086231998</v>
      </c>
      <c r="L13" s="20">
        <f t="shared" si="3"/>
        <v>65.9721970260223</v>
      </c>
    </row>
    <row r="14" spans="1:12" s="21" customFormat="1" ht="16.5">
      <c r="A14" s="16"/>
      <c r="B14" s="24" t="s">
        <v>12</v>
      </c>
      <c r="C14" s="16" t="s">
        <v>8</v>
      </c>
      <c r="D14" s="19">
        <v>269068.147987108</v>
      </c>
      <c r="E14" s="19">
        <v>23207.956</v>
      </c>
      <c r="F14" s="34">
        <v>24759.208300000006</v>
      </c>
      <c r="G14" s="40">
        <v>209833.94719999997</v>
      </c>
      <c r="H14" s="19">
        <v>18851.635</v>
      </c>
      <c r="I14" s="19">
        <v>174913.582</v>
      </c>
      <c r="J14" s="20">
        <f t="shared" si="1"/>
        <v>106.68414012849735</v>
      </c>
      <c r="K14" s="20">
        <f t="shared" si="2"/>
        <v>119.96435313982647</v>
      </c>
      <c r="L14" s="20">
        <f t="shared" si="3"/>
        <v>77.98542814144388</v>
      </c>
    </row>
    <row r="15" spans="1:12" s="21" customFormat="1" ht="33">
      <c r="A15" s="16"/>
      <c r="B15" s="24" t="s">
        <v>24</v>
      </c>
      <c r="C15" s="16" t="s">
        <v>8</v>
      </c>
      <c r="D15" s="19">
        <v>2995.2</v>
      </c>
      <c r="E15" s="19">
        <v>174.052</v>
      </c>
      <c r="F15" s="34">
        <v>178.282</v>
      </c>
      <c r="G15" s="40">
        <v>2118.44</v>
      </c>
      <c r="H15" s="19">
        <v>117.422</v>
      </c>
      <c r="I15" s="19">
        <v>1669.755</v>
      </c>
      <c r="J15" s="20">
        <f t="shared" si="1"/>
        <v>102.43030818376118</v>
      </c>
      <c r="K15" s="20">
        <f t="shared" si="2"/>
        <v>126.87130746726316</v>
      </c>
      <c r="L15" s="20">
        <f t="shared" si="3"/>
        <v>70.7278311965812</v>
      </c>
    </row>
    <row r="16" spans="1:12" s="21" customFormat="1" ht="49.5">
      <c r="A16" s="16"/>
      <c r="B16" s="22" t="s">
        <v>25</v>
      </c>
      <c r="C16" s="16" t="s">
        <v>8</v>
      </c>
      <c r="D16" s="19">
        <v>371.5</v>
      </c>
      <c r="E16" s="19">
        <v>49.518</v>
      </c>
      <c r="F16" s="34">
        <v>50.955</v>
      </c>
      <c r="G16" s="40">
        <v>456.59229999999997</v>
      </c>
      <c r="H16" s="19">
        <v>46.543</v>
      </c>
      <c r="I16" s="19">
        <v>400.971</v>
      </c>
      <c r="J16" s="20">
        <f t="shared" si="1"/>
        <v>102.90197503937962</v>
      </c>
      <c r="K16" s="20">
        <f t="shared" si="2"/>
        <v>113.87165156582395</v>
      </c>
      <c r="L16" s="20">
        <f t="shared" si="3"/>
        <v>122.9050605652759</v>
      </c>
    </row>
    <row r="17" spans="1:14" s="27" customFormat="1" ht="49.5">
      <c r="A17" s="49" t="s">
        <v>33</v>
      </c>
      <c r="B17" s="50" t="s">
        <v>29</v>
      </c>
      <c r="C17" s="51" t="s">
        <v>30</v>
      </c>
      <c r="D17" s="52">
        <f aca="true" t="shared" si="5" ref="D17:I17">D18+D19</f>
        <v>32800</v>
      </c>
      <c r="E17" s="52">
        <f t="shared" si="5"/>
        <v>2662.2039</v>
      </c>
      <c r="F17" s="52">
        <f t="shared" si="5"/>
        <v>2773.7279</v>
      </c>
      <c r="G17" s="52">
        <f t="shared" si="5"/>
        <v>23577.0175</v>
      </c>
      <c r="H17" s="52">
        <f t="shared" si="5"/>
        <v>2530.832818153579</v>
      </c>
      <c r="I17" s="52">
        <f t="shared" si="5"/>
        <v>24145.018498752903</v>
      </c>
      <c r="J17" s="14">
        <f>F17*100/E17</f>
        <v>104.18916071755434</v>
      </c>
      <c r="K17" s="14">
        <f>G17/I17*100</f>
        <v>97.64754374165322</v>
      </c>
      <c r="L17" s="14">
        <f>G17/D17*100</f>
        <v>71.88115091463415</v>
      </c>
      <c r="N17" s="109"/>
    </row>
    <row r="18" spans="1:12" s="25" customFormat="1" ht="33">
      <c r="A18" s="53">
        <v>1</v>
      </c>
      <c r="B18" s="54" t="s">
        <v>32</v>
      </c>
      <c r="C18" s="55" t="s">
        <v>30</v>
      </c>
      <c r="D18" s="56">
        <v>29000</v>
      </c>
      <c r="E18" s="56">
        <v>2413.6928</v>
      </c>
      <c r="F18" s="36">
        <v>2513.1517999999996</v>
      </c>
      <c r="G18" s="29">
        <v>21418.0175</v>
      </c>
      <c r="H18" s="29">
        <v>2270.646729309721</v>
      </c>
      <c r="I18" s="29">
        <v>21645.293077311773</v>
      </c>
      <c r="J18" s="14">
        <f>F18*100/E18</f>
        <v>104.12061551494871</v>
      </c>
      <c r="K18" s="14">
        <f>G18/I18*100</f>
        <v>98.95</v>
      </c>
      <c r="L18" s="14">
        <f>G18/D18*100</f>
        <v>73.85523275862069</v>
      </c>
    </row>
    <row r="19" spans="1:14" s="25" customFormat="1" ht="16.5">
      <c r="A19" s="57">
        <v>2</v>
      </c>
      <c r="B19" s="58" t="s">
        <v>22</v>
      </c>
      <c r="C19" s="59" t="s">
        <v>30</v>
      </c>
      <c r="D19" s="60">
        <v>3800</v>
      </c>
      <c r="E19" s="61">
        <v>248.5111</v>
      </c>
      <c r="F19" s="62">
        <v>260.5761</v>
      </c>
      <c r="G19" s="63">
        <v>2159</v>
      </c>
      <c r="H19" s="63">
        <v>260.18608884385753</v>
      </c>
      <c r="I19" s="63">
        <v>2499.725421441131</v>
      </c>
      <c r="J19" s="64">
        <f>F19*100/E19</f>
        <v>104.85491392537396</v>
      </c>
      <c r="K19" s="64">
        <f>G19/I19*100</f>
        <v>86.36948608360764</v>
      </c>
      <c r="L19" s="64">
        <f>G19/D19*100</f>
        <v>56.815789473684205</v>
      </c>
      <c r="N19" s="108"/>
    </row>
    <row r="20" spans="1:12" s="65" customFormat="1" ht="16.5">
      <c r="A20" s="75" t="s">
        <v>34</v>
      </c>
      <c r="B20" s="23" t="s">
        <v>35</v>
      </c>
      <c r="C20" s="76"/>
      <c r="D20" s="76"/>
      <c r="E20" s="76"/>
      <c r="F20" s="77"/>
      <c r="G20" s="78"/>
      <c r="H20" s="76"/>
      <c r="I20" s="75"/>
      <c r="J20" s="75"/>
      <c r="K20" s="75"/>
      <c r="L20" s="64"/>
    </row>
    <row r="21" spans="1:12" s="66" customFormat="1" ht="34.5">
      <c r="A21" s="79">
        <v>1</v>
      </c>
      <c r="B21" s="80" t="s">
        <v>36</v>
      </c>
      <c r="C21" s="81" t="s">
        <v>31</v>
      </c>
      <c r="D21" s="82">
        <v>9500</v>
      </c>
      <c r="E21" s="82">
        <f>SUM(E23:E28)</f>
        <v>1052.045</v>
      </c>
      <c r="F21" s="82">
        <f>SUM(F23:F28)</f>
        <v>1128.741</v>
      </c>
      <c r="G21" s="82">
        <f>SUM(G23:G28)</f>
        <v>8697.85</v>
      </c>
      <c r="H21" s="81"/>
      <c r="I21" s="79"/>
      <c r="J21" s="79"/>
      <c r="K21" s="79"/>
      <c r="L21" s="104">
        <f>G21/D21*100</f>
        <v>91.55631578947369</v>
      </c>
    </row>
    <row r="22" spans="1:12" s="66" customFormat="1" ht="34.5">
      <c r="A22" s="79">
        <v>2</v>
      </c>
      <c r="B22" s="79" t="s">
        <v>37</v>
      </c>
      <c r="C22" s="81"/>
      <c r="D22" s="81"/>
      <c r="E22" s="81"/>
      <c r="F22" s="83"/>
      <c r="G22" s="84"/>
      <c r="H22" s="81"/>
      <c r="I22" s="79"/>
      <c r="J22" s="79"/>
      <c r="K22" s="79"/>
      <c r="L22" s="104"/>
    </row>
    <row r="23" spans="1:12" s="67" customFormat="1" ht="33">
      <c r="A23" s="85" t="s">
        <v>38</v>
      </c>
      <c r="B23" s="86" t="s">
        <v>39</v>
      </c>
      <c r="C23" s="87" t="s">
        <v>31</v>
      </c>
      <c r="D23" s="88"/>
      <c r="E23" s="89">
        <v>124.555</v>
      </c>
      <c r="F23" s="90">
        <v>133.025</v>
      </c>
      <c r="G23" s="91">
        <v>1340.676</v>
      </c>
      <c r="H23" s="92"/>
      <c r="I23" s="86"/>
      <c r="J23" s="86"/>
      <c r="K23" s="86"/>
      <c r="L23" s="104"/>
    </row>
    <row r="24" spans="1:12" s="67" customFormat="1" ht="33">
      <c r="A24" s="86"/>
      <c r="B24" s="93" t="s">
        <v>40</v>
      </c>
      <c r="C24" s="87" t="s">
        <v>31</v>
      </c>
      <c r="D24" s="94"/>
      <c r="E24" s="89">
        <v>319.542</v>
      </c>
      <c r="F24" s="90">
        <v>344.786</v>
      </c>
      <c r="G24" s="91">
        <v>2405.474</v>
      </c>
      <c r="H24" s="95"/>
      <c r="I24" s="95"/>
      <c r="J24" s="95"/>
      <c r="K24" s="86"/>
      <c r="L24" s="104"/>
    </row>
    <row r="25" spans="1:12" s="67" customFormat="1" ht="33">
      <c r="A25" s="86"/>
      <c r="B25" s="86" t="s">
        <v>41</v>
      </c>
      <c r="C25" s="87" t="s">
        <v>31</v>
      </c>
      <c r="D25" s="94"/>
      <c r="E25" s="89">
        <v>305.75</v>
      </c>
      <c r="F25" s="90">
        <v>331.958</v>
      </c>
      <c r="G25" s="91">
        <v>2236.521</v>
      </c>
      <c r="H25" s="87"/>
      <c r="I25" s="86"/>
      <c r="J25" s="86"/>
      <c r="K25" s="86"/>
      <c r="L25" s="104"/>
    </row>
    <row r="26" spans="1:12" s="67" customFormat="1" ht="33">
      <c r="A26" s="86"/>
      <c r="B26" s="93" t="s">
        <v>42</v>
      </c>
      <c r="C26" s="87" t="s">
        <v>31</v>
      </c>
      <c r="D26" s="94"/>
      <c r="E26" s="89">
        <v>180.342</v>
      </c>
      <c r="F26" s="90">
        <v>192.245</v>
      </c>
      <c r="G26" s="91">
        <v>1848.501</v>
      </c>
      <c r="H26" s="87"/>
      <c r="I26" s="86"/>
      <c r="J26" s="86"/>
      <c r="K26" s="86"/>
      <c r="L26" s="104"/>
    </row>
    <row r="27" spans="1:12" s="67" customFormat="1" ht="33">
      <c r="A27" s="86"/>
      <c r="B27" s="86" t="s">
        <v>43</v>
      </c>
      <c r="C27" s="87" t="s">
        <v>31</v>
      </c>
      <c r="D27" s="94"/>
      <c r="E27" s="89">
        <v>47.167</v>
      </c>
      <c r="F27" s="90">
        <v>49.573</v>
      </c>
      <c r="G27" s="91">
        <v>371.399</v>
      </c>
      <c r="H27" s="87"/>
      <c r="I27" s="86"/>
      <c r="J27" s="86"/>
      <c r="K27" s="86"/>
      <c r="L27" s="104"/>
    </row>
    <row r="28" spans="1:12" s="68" customFormat="1" ht="33">
      <c r="A28" s="86"/>
      <c r="B28" s="93" t="s">
        <v>44</v>
      </c>
      <c r="C28" s="87" t="s">
        <v>31</v>
      </c>
      <c r="D28" s="94"/>
      <c r="E28" s="89">
        <v>74.689</v>
      </c>
      <c r="F28" s="90">
        <v>77.154</v>
      </c>
      <c r="G28" s="96">
        <v>495.279</v>
      </c>
      <c r="H28" s="87"/>
      <c r="I28" s="86"/>
      <c r="J28" s="86"/>
      <c r="K28" s="86"/>
      <c r="L28" s="104"/>
    </row>
    <row r="29" spans="1:12" s="65" customFormat="1" ht="17.25">
      <c r="A29" s="75" t="s">
        <v>45</v>
      </c>
      <c r="B29" s="23" t="s">
        <v>50</v>
      </c>
      <c r="C29" s="76"/>
      <c r="D29" s="76"/>
      <c r="E29" s="76"/>
      <c r="F29" s="77"/>
      <c r="G29" s="78"/>
      <c r="H29" s="76"/>
      <c r="I29" s="75"/>
      <c r="J29" s="75"/>
      <c r="K29" s="75"/>
      <c r="L29" s="104"/>
    </row>
    <row r="30" spans="1:12" s="66" customFormat="1" ht="34.5">
      <c r="A30" s="79">
        <v>1</v>
      </c>
      <c r="B30" s="80" t="s">
        <v>46</v>
      </c>
      <c r="C30" s="81" t="s">
        <v>31</v>
      </c>
      <c r="D30" s="82">
        <v>9200</v>
      </c>
      <c r="E30" s="103">
        <f>SUM(E32:E36)</f>
        <v>1041.375</v>
      </c>
      <c r="F30" s="103">
        <f>SUM(F32:F36)</f>
        <v>1080.8809999999999</v>
      </c>
      <c r="G30" s="103">
        <f>SUM(G32:G36)</f>
        <v>8260.403</v>
      </c>
      <c r="H30" s="81"/>
      <c r="I30" s="79"/>
      <c r="J30" s="79"/>
      <c r="K30" s="79"/>
      <c r="L30" s="104">
        <f>G30/D30*100</f>
        <v>89.78698913043478</v>
      </c>
    </row>
    <row r="31" spans="1:12" s="66" customFormat="1" ht="34.5">
      <c r="A31" s="79">
        <v>2</v>
      </c>
      <c r="B31" s="79" t="s">
        <v>47</v>
      </c>
      <c r="C31" s="81"/>
      <c r="D31" s="81"/>
      <c r="E31" s="79"/>
      <c r="F31" s="79"/>
      <c r="G31" s="84"/>
      <c r="H31" s="81"/>
      <c r="I31" s="79"/>
      <c r="J31" s="79"/>
      <c r="K31" s="79"/>
      <c r="L31" s="79"/>
    </row>
    <row r="32" spans="1:12" s="67" customFormat="1" ht="33">
      <c r="A32" s="85" t="s">
        <v>38</v>
      </c>
      <c r="B32" s="86" t="s">
        <v>48</v>
      </c>
      <c r="C32" s="87" t="s">
        <v>31</v>
      </c>
      <c r="D32" s="88"/>
      <c r="E32" s="97">
        <v>127.126</v>
      </c>
      <c r="F32" s="97">
        <v>132.084</v>
      </c>
      <c r="G32" s="97">
        <v>1309.257</v>
      </c>
      <c r="H32" s="92"/>
      <c r="I32" s="86"/>
      <c r="J32" s="86"/>
      <c r="K32" s="86"/>
      <c r="L32" s="86"/>
    </row>
    <row r="33" spans="1:12" s="67" customFormat="1" ht="33">
      <c r="A33" s="86"/>
      <c r="B33" s="93" t="s">
        <v>40</v>
      </c>
      <c r="C33" s="87" t="s">
        <v>31</v>
      </c>
      <c r="D33" s="94"/>
      <c r="E33" s="97">
        <v>332.609</v>
      </c>
      <c r="F33" s="97">
        <v>338.417</v>
      </c>
      <c r="G33" s="97">
        <v>2273.764</v>
      </c>
      <c r="H33" s="95"/>
      <c r="I33" s="95"/>
      <c r="J33" s="95"/>
      <c r="K33" s="86"/>
      <c r="L33" s="86"/>
    </row>
    <row r="34" spans="1:12" s="67" customFormat="1" ht="33">
      <c r="A34" s="86"/>
      <c r="B34" s="86" t="s">
        <v>41</v>
      </c>
      <c r="C34" s="87" t="s">
        <v>31</v>
      </c>
      <c r="D34" s="94"/>
      <c r="E34" s="97">
        <v>292.37</v>
      </c>
      <c r="F34" s="97">
        <v>310.789</v>
      </c>
      <c r="G34" s="97">
        <v>2023.004</v>
      </c>
      <c r="H34" s="87"/>
      <c r="I34" s="86"/>
      <c r="J34" s="86"/>
      <c r="K34" s="86"/>
      <c r="L34" s="86"/>
    </row>
    <row r="35" spans="1:12" s="67" customFormat="1" ht="33">
      <c r="A35" s="86"/>
      <c r="B35" s="93" t="s">
        <v>49</v>
      </c>
      <c r="C35" s="87" t="s">
        <v>31</v>
      </c>
      <c r="D35" s="94"/>
      <c r="E35" s="97">
        <v>201.336</v>
      </c>
      <c r="F35" s="97">
        <v>208.987</v>
      </c>
      <c r="G35" s="97">
        <v>1720.495</v>
      </c>
      <c r="H35" s="87"/>
      <c r="I35" s="86"/>
      <c r="J35" s="86"/>
      <c r="K35" s="86"/>
      <c r="L35" s="86"/>
    </row>
    <row r="36" spans="1:12" s="67" customFormat="1" ht="33">
      <c r="A36" s="98"/>
      <c r="B36" s="98" t="s">
        <v>44</v>
      </c>
      <c r="C36" s="99" t="s">
        <v>31</v>
      </c>
      <c r="D36" s="100"/>
      <c r="E36" s="101">
        <v>87.934</v>
      </c>
      <c r="F36" s="101">
        <v>90.604</v>
      </c>
      <c r="G36" s="101">
        <v>933.883</v>
      </c>
      <c r="H36" s="99"/>
      <c r="I36" s="98"/>
      <c r="J36" s="98"/>
      <c r="K36" s="98"/>
      <c r="L36" s="98"/>
    </row>
    <row r="37" spans="1:12" s="71" customFormat="1" ht="16.5">
      <c r="A37" s="1"/>
      <c r="B37" s="1"/>
      <c r="C37" s="69"/>
      <c r="D37" s="69"/>
      <c r="E37" s="69"/>
      <c r="F37" s="70"/>
      <c r="I37" s="1"/>
      <c r="J37" s="1"/>
      <c r="K37" s="1"/>
      <c r="L37" s="1"/>
    </row>
  </sheetData>
  <sheetProtection/>
  <mergeCells count="9">
    <mergeCell ref="A1:L1"/>
    <mergeCell ref="A2:L2"/>
    <mergeCell ref="A4:A5"/>
    <mergeCell ref="B4:B5"/>
    <mergeCell ref="C4:C5"/>
    <mergeCell ref="D4:D5"/>
    <mergeCell ref="E4:G4"/>
    <mergeCell ref="H4:I4"/>
    <mergeCell ref="J4:L4"/>
  </mergeCells>
  <printOptions/>
  <pageMargins left="0.57" right="0.486220472" top="0.83" bottom="0.5" header="0.56" footer="0.2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12" sqref="I12:M19"/>
    </sheetView>
  </sheetViews>
  <sheetFormatPr defaultColWidth="9.00390625" defaultRowHeight="15.75"/>
  <cols>
    <col min="1" max="1" width="5.50390625" style="0" customWidth="1"/>
    <col min="2" max="2" width="15.50390625" style="0" customWidth="1"/>
  </cols>
  <sheetData>
    <row r="1" ht="15.75">
      <c r="C1" t="s">
        <v>59</v>
      </c>
    </row>
    <row r="2" ht="15.75">
      <c r="C2" t="s">
        <v>60</v>
      </c>
    </row>
    <row r="3" ht="15.75">
      <c r="C3" t="s">
        <v>61</v>
      </c>
    </row>
    <row r="5" spans="1:6" ht="15.75">
      <c r="A5" t="s">
        <v>62</v>
      </c>
      <c r="B5" t="s">
        <v>63</v>
      </c>
      <c r="C5" t="s">
        <v>64</v>
      </c>
      <c r="F5" t="s">
        <v>65</v>
      </c>
    </row>
    <row r="6" spans="3:7" ht="15.75">
      <c r="C6" t="s">
        <v>66</v>
      </c>
      <c r="D6" t="s">
        <v>67</v>
      </c>
      <c r="E6" t="s">
        <v>68</v>
      </c>
      <c r="F6" t="s">
        <v>69</v>
      </c>
      <c r="G6" t="s">
        <v>70</v>
      </c>
    </row>
    <row r="8" spans="1:7" ht="15.75">
      <c r="A8" t="s">
        <v>1</v>
      </c>
      <c r="B8" t="s">
        <v>2</v>
      </c>
      <c r="C8">
        <v>1</v>
      </c>
      <c r="D8">
        <v>3</v>
      </c>
      <c r="E8">
        <v>4</v>
      </c>
      <c r="F8">
        <v>6</v>
      </c>
      <c r="G8">
        <v>8</v>
      </c>
    </row>
    <row r="9" spans="2:7" ht="15.75">
      <c r="B9" t="s">
        <v>71</v>
      </c>
      <c r="C9">
        <v>23589348</v>
      </c>
      <c r="D9">
        <v>25139625.300000004</v>
      </c>
      <c r="E9">
        <v>214183631.59999996</v>
      </c>
      <c r="F9">
        <v>19178610</v>
      </c>
      <c r="G9">
        <v>178760470</v>
      </c>
    </row>
    <row r="10" spans="2:7" ht="15.75">
      <c r="B10" t="s">
        <v>72</v>
      </c>
      <c r="C10">
        <v>20064466</v>
      </c>
      <c r="D10">
        <v>21464837.300000004</v>
      </c>
      <c r="E10">
        <v>180194390.29999995</v>
      </c>
      <c r="F10">
        <v>15849531</v>
      </c>
      <c r="G10">
        <v>145410614</v>
      </c>
    </row>
    <row r="11" spans="1:2" ht="15.75">
      <c r="A11" t="s">
        <v>4</v>
      </c>
      <c r="B11" t="s">
        <v>73</v>
      </c>
    </row>
    <row r="12" spans="1:13" ht="15.75">
      <c r="A12">
        <v>1</v>
      </c>
      <c r="B12" t="s">
        <v>74</v>
      </c>
      <c r="C12">
        <v>563451</v>
      </c>
      <c r="D12">
        <v>578969</v>
      </c>
      <c r="E12">
        <v>6517563</v>
      </c>
      <c r="F12">
        <v>570604</v>
      </c>
      <c r="G12">
        <v>6107981</v>
      </c>
      <c r="I12">
        <f>+C12/1000</f>
        <v>563.451</v>
      </c>
      <c r="J12">
        <f>+D12/1000</f>
        <v>578.969</v>
      </c>
      <c r="K12">
        <f>+E12/1000</f>
        <v>6517.563</v>
      </c>
      <c r="L12">
        <f>+F12/1000</f>
        <v>570.604</v>
      </c>
      <c r="M12">
        <f>+G12/1000</f>
        <v>6107.981</v>
      </c>
    </row>
    <row r="13" spans="1:13" ht="15.75">
      <c r="A13">
        <v>2</v>
      </c>
      <c r="B13" t="s">
        <v>75</v>
      </c>
      <c r="C13">
        <v>2462224</v>
      </c>
      <c r="D13">
        <v>2574079</v>
      </c>
      <c r="E13">
        <v>23135282.3</v>
      </c>
      <c r="F13">
        <v>2304834</v>
      </c>
      <c r="G13">
        <v>22507508</v>
      </c>
      <c r="I13">
        <f aca="true" t="shared" si="0" ref="I13:I19">+C13/1000</f>
        <v>2462.224</v>
      </c>
      <c r="J13">
        <f aca="true" t="shared" si="1" ref="J13:J19">+D13/1000</f>
        <v>2574.079</v>
      </c>
      <c r="K13">
        <f aca="true" t="shared" si="2" ref="K13:K19">+E13/1000</f>
        <v>23135.2823</v>
      </c>
      <c r="L13">
        <f aca="true" t="shared" si="3" ref="L13:L19">+F13/1000</f>
        <v>2304.834</v>
      </c>
      <c r="M13">
        <f aca="true" t="shared" si="4" ref="M13:M19">+G13/1000</f>
        <v>22507.508</v>
      </c>
    </row>
    <row r="14" spans="1:13" ht="15.75">
      <c r="A14">
        <v>3</v>
      </c>
      <c r="B14" t="s">
        <v>76</v>
      </c>
      <c r="C14">
        <v>20563673</v>
      </c>
      <c r="D14">
        <v>21986577.300000004</v>
      </c>
      <c r="E14">
        <v>184530786.29999995</v>
      </c>
      <c r="F14">
        <v>16303172</v>
      </c>
      <c r="G14">
        <v>150144981</v>
      </c>
      <c r="I14">
        <f t="shared" si="0"/>
        <v>20563.673</v>
      </c>
      <c r="J14">
        <f t="shared" si="1"/>
        <v>21986.577300000004</v>
      </c>
      <c r="K14">
        <f t="shared" si="2"/>
        <v>184530.78629999995</v>
      </c>
      <c r="L14">
        <f t="shared" si="3"/>
        <v>16303.172</v>
      </c>
      <c r="M14">
        <f t="shared" si="4"/>
        <v>150144.981</v>
      </c>
    </row>
    <row r="15" spans="1:13" ht="15.75">
      <c r="A15" t="s">
        <v>33</v>
      </c>
      <c r="B15" t="s">
        <v>77</v>
      </c>
      <c r="I15">
        <f t="shared" si="0"/>
        <v>0</v>
      </c>
      <c r="J15">
        <f t="shared" si="1"/>
        <v>0</v>
      </c>
      <c r="K15">
        <f t="shared" si="2"/>
        <v>0</v>
      </c>
      <c r="L15">
        <f t="shared" si="3"/>
        <v>0</v>
      </c>
      <c r="M15">
        <f t="shared" si="4"/>
        <v>0</v>
      </c>
    </row>
    <row r="16" spans="1:13" ht="15.75">
      <c r="A16" t="s">
        <v>2</v>
      </c>
      <c r="B16" t="s">
        <v>78</v>
      </c>
      <c r="C16">
        <v>157822</v>
      </c>
      <c r="D16">
        <v>151180</v>
      </c>
      <c r="E16">
        <v>1774652.1</v>
      </c>
      <c r="F16">
        <v>163010</v>
      </c>
      <c r="G16">
        <v>1776162</v>
      </c>
      <c r="I16">
        <f t="shared" si="0"/>
        <v>157.822</v>
      </c>
      <c r="J16">
        <f t="shared" si="1"/>
        <v>151.18</v>
      </c>
      <c r="K16">
        <f t="shared" si="2"/>
        <v>1774.6521</v>
      </c>
      <c r="L16">
        <f t="shared" si="3"/>
        <v>163.01</v>
      </c>
      <c r="M16">
        <f t="shared" si="4"/>
        <v>1776.162</v>
      </c>
    </row>
    <row r="17" spans="1:13" ht="15.75">
      <c r="A17" t="s">
        <v>3</v>
      </c>
      <c r="B17" t="s">
        <v>79</v>
      </c>
      <c r="C17">
        <v>23207956</v>
      </c>
      <c r="D17">
        <v>24759208.300000004</v>
      </c>
      <c r="E17">
        <v>209833947.19999996</v>
      </c>
      <c r="F17">
        <v>18851635</v>
      </c>
      <c r="G17">
        <v>174913582</v>
      </c>
      <c r="I17">
        <f t="shared" si="0"/>
        <v>23207.956</v>
      </c>
      <c r="J17">
        <f t="shared" si="1"/>
        <v>24759.208300000006</v>
      </c>
      <c r="K17">
        <f t="shared" si="2"/>
        <v>209833.94719999997</v>
      </c>
      <c r="L17">
        <f t="shared" si="3"/>
        <v>18851.635</v>
      </c>
      <c r="M17">
        <f t="shared" si="4"/>
        <v>174913.582</v>
      </c>
    </row>
    <row r="18" spans="1:13" ht="15.75">
      <c r="A18" t="s">
        <v>80</v>
      </c>
      <c r="B18" t="s">
        <v>81</v>
      </c>
      <c r="C18">
        <v>174052</v>
      </c>
      <c r="D18">
        <v>178282</v>
      </c>
      <c r="E18">
        <v>2118440</v>
      </c>
      <c r="F18">
        <v>117422</v>
      </c>
      <c r="G18">
        <v>1669755</v>
      </c>
      <c r="I18">
        <f t="shared" si="0"/>
        <v>174.052</v>
      </c>
      <c r="J18">
        <f t="shared" si="1"/>
        <v>178.282</v>
      </c>
      <c r="K18">
        <f t="shared" si="2"/>
        <v>2118.44</v>
      </c>
      <c r="L18">
        <f t="shared" si="3"/>
        <v>117.422</v>
      </c>
      <c r="M18">
        <f t="shared" si="4"/>
        <v>1669.755</v>
      </c>
    </row>
    <row r="19" spans="1:13" ht="15.75">
      <c r="A19" t="s">
        <v>82</v>
      </c>
      <c r="B19" t="s">
        <v>83</v>
      </c>
      <c r="C19">
        <v>49518</v>
      </c>
      <c r="D19">
        <v>50955</v>
      </c>
      <c r="E19">
        <v>456592.3</v>
      </c>
      <c r="F19">
        <v>46543</v>
      </c>
      <c r="G19">
        <v>400971</v>
      </c>
      <c r="I19">
        <f t="shared" si="0"/>
        <v>49.518</v>
      </c>
      <c r="J19">
        <f t="shared" si="1"/>
        <v>50.955</v>
      </c>
      <c r="K19">
        <f t="shared" si="2"/>
        <v>456.59229999999997</v>
      </c>
      <c r="L19">
        <f t="shared" si="3"/>
        <v>46.543</v>
      </c>
      <c r="M19">
        <f t="shared" si="4"/>
        <v>400.971</v>
      </c>
    </row>
    <row r="24" ht="15.75">
      <c r="B24" t="s">
        <v>84</v>
      </c>
    </row>
    <row r="31" ht="15.75">
      <c r="B3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 35 Duong S DHNN1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Phuong</dc:creator>
  <cp:keywords/>
  <dc:description/>
  <cp:lastModifiedBy>Mrs Nhung</cp:lastModifiedBy>
  <cp:lastPrinted>2020-10-19T05:39:07Z</cp:lastPrinted>
  <dcterms:created xsi:type="dcterms:W3CDTF">2012-06-08T08:30:28Z</dcterms:created>
  <dcterms:modified xsi:type="dcterms:W3CDTF">2020-10-19T09:08:53Z</dcterms:modified>
  <cp:category/>
  <cp:version/>
  <cp:contentType/>
  <cp:contentStatus/>
</cp:coreProperties>
</file>